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参考" sheetId="3" r:id="rId1"/>
    <sheet name="Sheet1" sheetId="6" r:id="rId2"/>
  </sheets>
  <definedNames>
    <definedName name="_xlnm._FilterDatabase" localSheetId="0" hidden="1">参考!$A$3:$BT$497</definedName>
    <definedName name="_xlnm.Print_Area" localSheetId="0">参考!$A$1:$BO$497</definedName>
    <definedName name="_xlnm.Print_Titles" localSheetId="0">参考!$1:$3</definedName>
  </definedNames>
  <calcPr calcId="144525"/>
</workbook>
</file>

<file path=xl/sharedStrings.xml><?xml version="1.0" encoding="utf-8"?>
<sst xmlns="http://schemas.openxmlformats.org/spreadsheetml/2006/main" count="897" uniqueCount="97">
  <si>
    <t>机架部分</t>
  </si>
  <si>
    <t>拉板系统</t>
  </si>
  <si>
    <t>滤板部分</t>
  </si>
  <si>
    <t>泵站滤布水洗翻板部分</t>
  </si>
  <si>
    <t>天津</t>
  </si>
  <si>
    <t>压滤机尺寸、重量参考值</t>
  </si>
  <si>
    <t>距离</t>
  </si>
  <si>
    <t>总价</t>
  </si>
  <si>
    <t>单价</t>
  </si>
  <si>
    <t>序号</t>
  </si>
  <si>
    <t>机型</t>
  </si>
  <si>
    <t>过滤面积
（平方米）</t>
  </si>
  <si>
    <t>地脚（mm）</t>
  </si>
  <si>
    <t>板数</t>
  </si>
  <si>
    <t>膜板厚度</t>
  </si>
  <si>
    <t>膜板数量</t>
  </si>
  <si>
    <t>配板厚度</t>
  </si>
  <si>
    <t>配板数量</t>
  </si>
  <si>
    <t>泵站型号</t>
  </si>
  <si>
    <t>滤板总重（KG）</t>
  </si>
  <si>
    <t>液压整机总重量（KG）</t>
  </si>
  <si>
    <r>
      <rPr>
        <sz val="11"/>
        <rFont val="宋体"/>
        <charset val="134"/>
      </rPr>
      <t>自动塑料跑道整机总重（K</t>
    </r>
    <r>
      <rPr>
        <sz val="11"/>
        <rFont val="宋体"/>
        <charset val="134"/>
      </rPr>
      <t>G）</t>
    </r>
  </si>
  <si>
    <t>自动金属跑道整机总重</t>
  </si>
  <si>
    <r>
      <rPr>
        <sz val="11"/>
        <rFont val="宋体"/>
        <charset val="134"/>
      </rPr>
      <t>长（m</t>
    </r>
    <r>
      <rPr>
        <sz val="11"/>
        <rFont val="宋体"/>
        <charset val="134"/>
      </rPr>
      <t>m）</t>
    </r>
  </si>
  <si>
    <r>
      <rPr>
        <sz val="11"/>
        <rFont val="宋体"/>
        <charset val="134"/>
      </rPr>
      <t>宽（m</t>
    </r>
    <r>
      <rPr>
        <sz val="11"/>
        <rFont val="宋体"/>
        <charset val="134"/>
      </rPr>
      <t>m)</t>
    </r>
  </si>
  <si>
    <r>
      <rPr>
        <sz val="11"/>
        <rFont val="宋体"/>
        <charset val="134"/>
      </rPr>
      <t>高(</t>
    </r>
    <r>
      <rPr>
        <sz val="11"/>
        <rFont val="宋体"/>
        <charset val="134"/>
      </rPr>
      <t>mm)</t>
    </r>
  </si>
  <si>
    <t>油缸型号</t>
  </si>
  <si>
    <t>止推板kg</t>
  </si>
  <si>
    <t>机座kg</t>
  </si>
  <si>
    <t>压紧板kg</t>
  </si>
  <si>
    <t>三大件总重kg</t>
  </si>
  <si>
    <t>油缸kg</t>
  </si>
  <si>
    <t>主梁kg/m</t>
  </si>
  <si>
    <t>防腐板</t>
  </si>
  <si>
    <t>勾头kg</t>
  </si>
  <si>
    <t>地脚中心mm</t>
  </si>
  <si>
    <t>单根主梁总重kg</t>
  </si>
  <si>
    <t>无跑道机架重量kg</t>
  </si>
  <si>
    <t>塑料跑道机架重量kg</t>
  </si>
  <si>
    <t>铁跑道机架重量kg</t>
  </si>
  <si>
    <t>拉板电机kg</t>
  </si>
  <si>
    <t>张紧链轮x2kg</t>
  </si>
  <si>
    <t>拉板器kg</t>
  </si>
  <si>
    <t>轴承座/台kg</t>
  </si>
  <si>
    <t>驱动长轴kg</t>
  </si>
  <si>
    <t>8齿x2 kg</t>
  </si>
  <si>
    <t>15齿kg</t>
  </si>
  <si>
    <t>25齿kg</t>
  </si>
  <si>
    <t>拉板链条kg/m</t>
  </si>
  <si>
    <t>16A kg</t>
  </si>
  <si>
    <t>附件kg</t>
  </si>
  <si>
    <t>金属跑道</t>
  </si>
  <si>
    <t>PP跑道</t>
  </si>
  <si>
    <t>膜板板厚</t>
  </si>
  <si>
    <t>膜板单块重量</t>
  </si>
  <si>
    <t>膜板总重量</t>
  </si>
  <si>
    <t>配板单块重量</t>
  </si>
  <si>
    <t>配板总重量</t>
  </si>
  <si>
    <t>滤板总重</t>
  </si>
  <si>
    <t>有无翻板</t>
  </si>
  <si>
    <t>泵站重量</t>
  </si>
  <si>
    <t>滤布重量</t>
  </si>
  <si>
    <t>翻板重量</t>
  </si>
  <si>
    <t>水洗架重量</t>
  </si>
  <si>
    <t>普通机架无跑道总重</t>
  </si>
  <si>
    <t>普通机架塑料跑道总重</t>
  </si>
  <si>
    <t>普通机架铁跑道总重</t>
  </si>
  <si>
    <t>公里</t>
  </si>
  <si>
    <t>普通机架无跑道运费</t>
  </si>
  <si>
    <t>整机运费</t>
  </si>
  <si>
    <t>普通机架铁跑道运费</t>
  </si>
  <si>
    <t>吨公里</t>
  </si>
  <si>
    <t>普通机架塑料跑道运费</t>
  </si>
  <si>
    <t>800型</t>
  </si>
  <si>
    <r>
      <rPr>
        <sz val="11"/>
        <rFont val="宋体"/>
        <charset val="134"/>
      </rPr>
      <t>9</t>
    </r>
    <r>
      <rPr>
        <sz val="11"/>
        <rFont val="宋体"/>
        <charset val="134"/>
      </rPr>
      <t>00型</t>
    </r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</si>
  <si>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000型</t>
    </r>
  </si>
  <si>
    <t>1250型</t>
  </si>
  <si>
    <t>2x320</t>
  </si>
  <si>
    <t>2x360</t>
  </si>
  <si>
    <t>1500型</t>
  </si>
  <si>
    <t>水洗2x360</t>
  </si>
  <si>
    <t>高效2×360</t>
  </si>
  <si>
    <t>水洗高效2x400</t>
  </si>
  <si>
    <t>2x400</t>
  </si>
  <si>
    <t>普通2x400</t>
  </si>
  <si>
    <t>1600型</t>
  </si>
  <si>
    <t>高效水洗2×360</t>
  </si>
  <si>
    <t>高效2x400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</si>
  <si>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500*2000型</t>
    </r>
  </si>
  <si>
    <t>高效2x360</t>
  </si>
  <si>
    <t>水洗高效2x360</t>
  </si>
  <si>
    <t>2×400</t>
  </si>
  <si>
    <t>高效2×400</t>
  </si>
  <si>
    <t>水洗高效2×400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</si>
  <si>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000型</t>
    </r>
  </si>
  <si>
    <t>2×500</t>
  </si>
  <si>
    <t>高效2×500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</si>
</sst>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30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4" borderId="1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5" fillId="21" borderId="9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97"/>
  <sheetViews>
    <sheetView tabSelected="1" zoomScale="115" zoomScaleNormal="115" topLeftCell="A2" workbookViewId="0">
      <selection activeCell="K235" sqref="K235"/>
    </sheetView>
  </sheetViews>
  <sheetFormatPr defaultColWidth="9.75" defaultRowHeight="13.5"/>
  <cols>
    <col min="1" max="1" width="4.5" style="1" customWidth="1"/>
    <col min="2" max="2" width="12.75" style="1" customWidth="1"/>
    <col min="3" max="3" width="9.25" style="1" customWidth="1"/>
    <col min="4" max="11" width="9.66666666666667" style="1" customWidth="1"/>
    <col min="12" max="14" width="11.1916666666667" style="1" customWidth="1"/>
    <col min="15" max="17" width="9.66666666666667" style="1" customWidth="1"/>
    <col min="18" max="18" width="14" style="1" customWidth="1"/>
    <col min="19" max="21" width="8" style="1" hidden="1" customWidth="1"/>
    <col min="22" max="22" width="13.5" style="2" hidden="1" customWidth="1"/>
    <col min="23" max="26" width="8" style="1" hidden="1" customWidth="1"/>
    <col min="27" max="27" width="11.5" style="1" hidden="1" customWidth="1"/>
    <col min="28" max="28" width="14.75" style="2" hidden="1" customWidth="1"/>
    <col min="29" max="30" width="11" style="1" hidden="1" customWidth="1"/>
    <col min="31" max="31" width="11.75" style="1" hidden="1" customWidth="1"/>
    <col min="32" max="32" width="11" style="1" hidden="1" customWidth="1"/>
    <col min="33" max="45" width="11.75" style="1" hidden="1" customWidth="1"/>
    <col min="46" max="46" width="5.75" style="1" hidden="1" customWidth="1"/>
    <col min="47" max="47" width="7.5" style="1" hidden="1" customWidth="1"/>
    <col min="48" max="48" width="9" style="1" hidden="1" customWidth="1"/>
    <col min="49" max="49" width="7.5" style="1" hidden="1" customWidth="1"/>
    <col min="50" max="50" width="6" style="1" hidden="1" customWidth="1"/>
    <col min="51" max="51" width="5.625" style="1" hidden="1" customWidth="1"/>
    <col min="52" max="52" width="9" style="1" hidden="1" customWidth="1"/>
    <col min="53" max="59" width="7.5" style="1" hidden="1" customWidth="1"/>
    <col min="60" max="60" width="9" style="1" hidden="1" customWidth="1"/>
    <col min="61" max="61" width="10" style="1" hidden="1" customWidth="1"/>
    <col min="62" max="63" width="11.5" style="1" hidden="1" customWidth="1"/>
    <col min="64" max="64" width="10.375" style="1" hidden="1" customWidth="1"/>
    <col min="65" max="66" width="14" style="1" hidden="1" customWidth="1"/>
    <col min="67" max="67" width="14.125" style="1" hidden="1" customWidth="1"/>
    <col min="68" max="68" width="9" style="3" hidden="1" customWidth="1"/>
    <col min="69" max="69" width="9" style="1" hidden="1" customWidth="1"/>
    <col min="70" max="70" width="6.625" style="1" hidden="1" customWidth="1"/>
    <col min="71" max="71" width="4.875" style="1" hidden="1" customWidth="1"/>
    <col min="72" max="72" width="14.375" style="1" hidden="1" customWidth="1"/>
    <col min="73" max="16384" width="9.75" style="1"/>
  </cols>
  <sheetData>
    <row r="1" ht="27" hidden="1" customHeight="1" spans="3:72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15" t="s">
        <v>1</v>
      </c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22" t="s">
        <v>2</v>
      </c>
      <c r="AU1" s="22"/>
      <c r="AV1" s="22"/>
      <c r="AW1" s="22"/>
      <c r="AX1" s="22"/>
      <c r="AY1" s="22"/>
      <c r="AZ1" s="22"/>
      <c r="BA1" s="22"/>
      <c r="BB1" s="22"/>
      <c r="BC1" s="23" t="s">
        <v>3</v>
      </c>
      <c r="BD1" s="23"/>
      <c r="BE1" s="23"/>
      <c r="BF1" s="23"/>
      <c r="BG1" s="23"/>
      <c r="BH1" s="23"/>
      <c r="BI1" s="24"/>
      <c r="BJ1" s="24"/>
      <c r="BK1" s="24"/>
      <c r="BL1" s="25"/>
      <c r="BM1" s="25"/>
      <c r="BN1" s="25"/>
      <c r="BO1" s="25"/>
      <c r="BP1" s="25" t="s">
        <v>4</v>
      </c>
      <c r="BQ1" s="25"/>
      <c r="BR1" s="25"/>
      <c r="BS1" s="25"/>
      <c r="BT1" s="25"/>
    </row>
    <row r="2" ht="45" customHeight="1" spans="1:70">
      <c r="A2" s="5" t="s">
        <v>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9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22"/>
      <c r="AU2" s="22"/>
      <c r="AV2" s="22"/>
      <c r="AW2" s="22"/>
      <c r="AX2" s="22"/>
      <c r="AY2" s="22"/>
      <c r="AZ2" s="22"/>
      <c r="BA2" s="22"/>
      <c r="BB2" s="22"/>
      <c r="BC2" s="23"/>
      <c r="BD2" s="23"/>
      <c r="BE2" s="23"/>
      <c r="BF2" s="23"/>
      <c r="BG2" s="23"/>
      <c r="BH2" s="23"/>
      <c r="BI2" s="24"/>
      <c r="BJ2" s="24"/>
      <c r="BK2" s="24"/>
      <c r="BL2" s="1" t="s">
        <v>6</v>
      </c>
      <c r="BM2" s="1" t="s">
        <v>7</v>
      </c>
      <c r="BP2" s="3" t="s">
        <v>8</v>
      </c>
      <c r="BQ2" s="1" t="s">
        <v>6</v>
      </c>
      <c r="BR2" s="1" t="s">
        <v>7</v>
      </c>
    </row>
    <row r="3" ht="55.5" customHeight="1" spans="1:72">
      <c r="A3" s="1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10" t="s">
        <v>26</v>
      </c>
      <c r="S3" s="10" t="s">
        <v>27</v>
      </c>
      <c r="T3" s="10" t="s">
        <v>28</v>
      </c>
      <c r="U3" s="10" t="s">
        <v>29</v>
      </c>
      <c r="V3" s="10" t="s">
        <v>30</v>
      </c>
      <c r="W3" s="10" t="s">
        <v>31</v>
      </c>
      <c r="X3" s="10" t="s">
        <v>32</v>
      </c>
      <c r="Y3" s="10" t="s">
        <v>33</v>
      </c>
      <c r="Z3" s="10" t="s">
        <v>34</v>
      </c>
      <c r="AA3" s="10" t="s">
        <v>35</v>
      </c>
      <c r="AB3" s="10" t="s">
        <v>36</v>
      </c>
      <c r="AC3" s="16" t="s">
        <v>37</v>
      </c>
      <c r="AD3" s="16" t="s">
        <v>38</v>
      </c>
      <c r="AE3" s="16" t="s">
        <v>39</v>
      </c>
      <c r="AF3" s="7" t="s">
        <v>40</v>
      </c>
      <c r="AG3" s="10" t="s">
        <v>41</v>
      </c>
      <c r="AH3" s="10" t="s">
        <v>42</v>
      </c>
      <c r="AI3" s="10" t="s">
        <v>43</v>
      </c>
      <c r="AJ3" s="10" t="s">
        <v>44</v>
      </c>
      <c r="AK3" s="10" t="s">
        <v>45</v>
      </c>
      <c r="AL3" s="10" t="s">
        <v>46</v>
      </c>
      <c r="AM3" s="10" t="s">
        <v>47</v>
      </c>
      <c r="AN3" s="10" t="s">
        <v>48</v>
      </c>
      <c r="AO3" s="10" t="s">
        <v>49</v>
      </c>
      <c r="AP3" s="10" t="s">
        <v>50</v>
      </c>
      <c r="AQ3" s="10" t="s">
        <v>35</v>
      </c>
      <c r="AR3" s="10" t="s">
        <v>51</v>
      </c>
      <c r="AS3" s="10" t="s">
        <v>52</v>
      </c>
      <c r="AT3" s="7" t="s">
        <v>53</v>
      </c>
      <c r="AU3" s="7" t="s">
        <v>15</v>
      </c>
      <c r="AV3" s="7" t="s">
        <v>54</v>
      </c>
      <c r="AW3" s="7" t="s">
        <v>55</v>
      </c>
      <c r="AX3" s="7" t="s">
        <v>16</v>
      </c>
      <c r="AY3" s="7" t="s">
        <v>17</v>
      </c>
      <c r="AZ3" s="7" t="s">
        <v>56</v>
      </c>
      <c r="BA3" s="7" t="s">
        <v>57</v>
      </c>
      <c r="BB3" s="7" t="s">
        <v>58</v>
      </c>
      <c r="BC3" s="7" t="s">
        <v>18</v>
      </c>
      <c r="BD3" s="7" t="s">
        <v>59</v>
      </c>
      <c r="BE3" s="7" t="s">
        <v>60</v>
      </c>
      <c r="BF3" s="7" t="s">
        <v>61</v>
      </c>
      <c r="BG3" s="7" t="s">
        <v>62</v>
      </c>
      <c r="BH3" s="7" t="s">
        <v>63</v>
      </c>
      <c r="BI3" s="7" t="s">
        <v>64</v>
      </c>
      <c r="BJ3" s="7" t="s">
        <v>65</v>
      </c>
      <c r="BK3" s="7" t="s">
        <v>66</v>
      </c>
      <c r="BL3" s="1" t="s">
        <v>67</v>
      </c>
      <c r="BM3" s="1" t="s">
        <v>68</v>
      </c>
      <c r="BN3" s="1" t="s">
        <v>69</v>
      </c>
      <c r="BO3" s="1" t="s">
        <v>70</v>
      </c>
      <c r="BP3" s="3" t="s">
        <v>71</v>
      </c>
      <c r="BQ3" s="1" t="s">
        <v>67</v>
      </c>
      <c r="BR3" s="1" t="s">
        <v>68</v>
      </c>
      <c r="BS3" s="1" t="s">
        <v>72</v>
      </c>
      <c r="BT3" s="1" t="s">
        <v>70</v>
      </c>
    </row>
    <row r="4" ht="14.25" customHeight="1" spans="1:72">
      <c r="A4" s="1">
        <v>1</v>
      </c>
      <c r="B4" s="8" t="s">
        <v>73</v>
      </c>
      <c r="C4" s="1">
        <v>20</v>
      </c>
      <c r="D4" s="1">
        <v>2400</v>
      </c>
      <c r="F4" s="1">
        <v>65</v>
      </c>
      <c r="G4" s="1">
        <v>10</v>
      </c>
      <c r="H4" s="1">
        <v>60</v>
      </c>
      <c r="I4" s="1">
        <v>9</v>
      </c>
      <c r="J4" s="1">
        <v>10</v>
      </c>
      <c r="K4" s="1">
        <f>BB4</f>
        <v>474</v>
      </c>
      <c r="L4" s="1">
        <f>BI4</f>
        <v>2203.36</v>
      </c>
      <c r="M4" s="1">
        <f>BJ4</f>
        <v>2443.56</v>
      </c>
      <c r="N4" s="1">
        <f>BK4</f>
        <v>2510.76</v>
      </c>
      <c r="O4" s="1">
        <f>D4+1500</f>
        <v>3900</v>
      </c>
      <c r="P4" s="1">
        <v>1200</v>
      </c>
      <c r="Q4" s="1">
        <v>1100</v>
      </c>
      <c r="R4" s="11">
        <v>160</v>
      </c>
      <c r="S4" s="11">
        <v>389</v>
      </c>
      <c r="T4" s="11">
        <v>255</v>
      </c>
      <c r="U4" s="11">
        <v>266</v>
      </c>
      <c r="V4" s="12">
        <f t="shared" ref="V4:V18" si="0">S4+T4+U4</f>
        <v>910</v>
      </c>
      <c r="W4" s="11">
        <v>186</v>
      </c>
      <c r="X4" s="11">
        <f>116/2</f>
        <v>58</v>
      </c>
      <c r="Y4" s="11">
        <v>34</v>
      </c>
      <c r="Z4" s="11">
        <v>23</v>
      </c>
      <c r="AA4" s="11">
        <f t="shared" ref="AA4:AA18" si="1">D4</f>
        <v>2400</v>
      </c>
      <c r="AB4" s="12">
        <f>AA4*X4/1000+Z4+810/1000*X4</f>
        <v>209.18</v>
      </c>
      <c r="AC4" s="17">
        <f t="shared" ref="AC4:AC18" si="2">V4+AB4*2+W4+Y4*2</f>
        <v>1582.36</v>
      </c>
      <c r="AD4" s="17">
        <f t="shared" ref="AD4:AD18" si="3">V4+AB4*2+W4+Y4*2+AS4</f>
        <v>1822.56</v>
      </c>
      <c r="AE4" s="17">
        <f t="shared" ref="AE4:AE18" si="4">V4+AB4*2+W4+Y4*2+AR4</f>
        <v>1889.76</v>
      </c>
      <c r="AF4" s="1">
        <v>48</v>
      </c>
      <c r="AG4" s="11">
        <v>24</v>
      </c>
      <c r="AH4" s="11">
        <v>25</v>
      </c>
      <c r="AI4" s="11">
        <v>6</v>
      </c>
      <c r="AJ4" s="20">
        <v>21.5</v>
      </c>
      <c r="AK4" s="20">
        <v>4</v>
      </c>
      <c r="AL4" s="20">
        <v>2.5</v>
      </c>
      <c r="AM4" s="20">
        <v>4.2</v>
      </c>
      <c r="AN4" s="11">
        <v>3.4</v>
      </c>
      <c r="AO4" s="11">
        <v>5</v>
      </c>
      <c r="AP4" s="11">
        <v>28</v>
      </c>
      <c r="AQ4" s="11">
        <f t="shared" ref="AQ4:AQ18" si="5">D4</f>
        <v>2400</v>
      </c>
      <c r="AR4" s="11">
        <f t="shared" ref="AR4:AR18" si="6">(AQ4+1600)/1000*AN4*2+AF4+AG4+AH4+AI4+AJ4+AK4+AL4+AM4+AO4+AP4+(AQ4+400)/1000*10*4</f>
        <v>307.4</v>
      </c>
      <c r="AS4" s="11">
        <f t="shared" ref="AS4:AS18" si="7">(AQ4+1600)/1000*AN4*2+AF4+AG4+AH4+AI4+AJ4+AK4+AL4+AM4+AO4+AP4+(AQ4+400)/1000*4*4</f>
        <v>240.2</v>
      </c>
      <c r="AT4" s="1">
        <f>F4</f>
        <v>65</v>
      </c>
      <c r="AU4" s="1">
        <f>G4</f>
        <v>10</v>
      </c>
      <c r="AV4" s="1" t="str">
        <f t="shared" ref="AV4:AV18" si="8">IF(AT4=65,"24",IF(AT4=75,"28"))</f>
        <v>24</v>
      </c>
      <c r="AW4" s="1">
        <f t="shared" ref="AW4:AW18" si="9">AU4*AV4</f>
        <v>240</v>
      </c>
      <c r="AX4" s="1">
        <f>H4</f>
        <v>60</v>
      </c>
      <c r="AY4" s="1">
        <f>I4</f>
        <v>9</v>
      </c>
      <c r="AZ4" s="1" t="str">
        <f t="shared" ref="AZ4:AZ18" si="10">IF(AX4=60,"26")</f>
        <v>26</v>
      </c>
      <c r="BA4" s="1">
        <f t="shared" ref="BA4:BA18" si="11">AZ4*AY4</f>
        <v>234</v>
      </c>
      <c r="BB4" s="1">
        <f t="shared" ref="BB4:BB18" si="12">BA4+AW4</f>
        <v>474</v>
      </c>
      <c r="BC4" s="1">
        <f>J4</f>
        <v>10</v>
      </c>
      <c r="BE4" s="1" t="str">
        <f t="shared" ref="BE4:BE18" si="13">IF(BC4=2.5,"92",IF(BC4=10,"147",IF(BC4=25,"182",IF(BC4=63,"320",IF(BC4=107,"491",IF(BC4=160,"520",IF(BC4=200,"600")))))))</f>
        <v>147</v>
      </c>
      <c r="BI4" s="1">
        <f t="shared" ref="BI4:BI18" si="14">BE4+BB4+AC4</f>
        <v>2203.36</v>
      </c>
      <c r="BJ4" s="1">
        <f t="shared" ref="BJ4:BJ18" si="15">BE4+BB4+AD4</f>
        <v>2443.56</v>
      </c>
      <c r="BK4" s="1">
        <f t="shared" ref="BK4:BK18" si="16">BE4+BB4+AE4</f>
        <v>2510.76</v>
      </c>
      <c r="BM4" s="1" t="e">
        <f>BI4*#REF!*BL4/1000</f>
        <v>#REF!</v>
      </c>
      <c r="BN4" s="1" t="e">
        <f>BJ4*#REF!*BL4/1000</f>
        <v>#REF!</v>
      </c>
      <c r="BO4" s="1" t="e">
        <f>BK4*#REF!*BL4/1000</f>
        <v>#REF!</v>
      </c>
      <c r="BP4" s="3">
        <v>1.1</v>
      </c>
      <c r="BR4" s="1">
        <f t="shared" ref="BR4:BR67" si="17">BI4*BP4*BQ4/1000</f>
        <v>0</v>
      </c>
      <c r="BS4" s="1">
        <f t="shared" ref="BS4:BS67" si="18">BJ4*BP4*BQ4/1000</f>
        <v>0</v>
      </c>
      <c r="BT4" s="1">
        <f t="shared" ref="BT4:BT67" si="19">BK4*BP4*BQ4/1000</f>
        <v>0</v>
      </c>
    </row>
    <row r="5" spans="1:72">
      <c r="A5" s="1">
        <v>2</v>
      </c>
      <c r="B5" s="8" t="s">
        <v>73</v>
      </c>
      <c r="D5" s="1">
        <v>2400</v>
      </c>
      <c r="F5" s="1">
        <v>65</v>
      </c>
      <c r="G5" s="1">
        <v>10</v>
      </c>
      <c r="H5" s="1">
        <v>60</v>
      </c>
      <c r="I5" s="1">
        <v>9</v>
      </c>
      <c r="J5" s="1">
        <v>10</v>
      </c>
      <c r="K5" s="1">
        <f t="shared" ref="K5:K59" si="20">BB5</f>
        <v>474</v>
      </c>
      <c r="L5" s="1">
        <f t="shared" ref="L5:L13" si="21">BI5</f>
        <v>2342.36</v>
      </c>
      <c r="M5" s="1">
        <f t="shared" ref="M5:M13" si="22">BJ5</f>
        <v>2582.56</v>
      </c>
      <c r="N5" s="1">
        <f t="shared" ref="N5:N13" si="23">BK5</f>
        <v>2649.76</v>
      </c>
      <c r="O5" s="1">
        <f>D5+1500</f>
        <v>3900</v>
      </c>
      <c r="P5" s="1">
        <v>1200</v>
      </c>
      <c r="Q5" s="1">
        <v>1100</v>
      </c>
      <c r="R5" s="11">
        <v>200</v>
      </c>
      <c r="S5" s="11">
        <v>389</v>
      </c>
      <c r="T5" s="11">
        <v>280</v>
      </c>
      <c r="U5" s="11">
        <v>266</v>
      </c>
      <c r="V5" s="12">
        <f t="shared" si="0"/>
        <v>935</v>
      </c>
      <c r="W5" s="11">
        <v>300</v>
      </c>
      <c r="X5" s="11">
        <f>116/2</f>
        <v>58</v>
      </c>
      <c r="Y5" s="11">
        <v>34</v>
      </c>
      <c r="Z5" s="11">
        <v>23</v>
      </c>
      <c r="AA5" s="11">
        <f t="shared" si="1"/>
        <v>2400</v>
      </c>
      <c r="AB5" s="12">
        <f t="shared" ref="AB5:AB68" si="24">AA5*X5/1000+Z5+810/1000*X5</f>
        <v>209.18</v>
      </c>
      <c r="AC5" s="17">
        <f t="shared" si="2"/>
        <v>1721.36</v>
      </c>
      <c r="AD5" s="17">
        <f t="shared" si="3"/>
        <v>1961.56</v>
      </c>
      <c r="AE5" s="17">
        <f t="shared" si="4"/>
        <v>2028.76</v>
      </c>
      <c r="AF5" s="1">
        <v>48</v>
      </c>
      <c r="AG5" s="11">
        <v>24</v>
      </c>
      <c r="AH5" s="11">
        <v>25</v>
      </c>
      <c r="AI5" s="11">
        <v>6</v>
      </c>
      <c r="AJ5" s="20">
        <v>21.5</v>
      </c>
      <c r="AK5" s="20">
        <v>4</v>
      </c>
      <c r="AL5" s="20">
        <v>2.5</v>
      </c>
      <c r="AM5" s="20">
        <v>4.2</v>
      </c>
      <c r="AN5" s="11">
        <v>3.4</v>
      </c>
      <c r="AO5" s="11">
        <v>5</v>
      </c>
      <c r="AP5" s="11">
        <v>28</v>
      </c>
      <c r="AQ5" s="11">
        <f t="shared" si="5"/>
        <v>2400</v>
      </c>
      <c r="AR5" s="11">
        <f t="shared" si="6"/>
        <v>307.4</v>
      </c>
      <c r="AS5" s="11">
        <f t="shared" si="7"/>
        <v>240.2</v>
      </c>
      <c r="AT5" s="1">
        <f t="shared" ref="AT5:AT13" si="25">F5</f>
        <v>65</v>
      </c>
      <c r="AU5" s="1">
        <f t="shared" ref="AU5:AU13" si="26">G5</f>
        <v>10</v>
      </c>
      <c r="AV5" s="1" t="str">
        <f t="shared" si="8"/>
        <v>24</v>
      </c>
      <c r="AW5" s="1">
        <f t="shared" si="9"/>
        <v>240</v>
      </c>
      <c r="AX5" s="1">
        <f t="shared" ref="AX5:AX13" si="27">H5</f>
        <v>60</v>
      </c>
      <c r="AY5" s="1">
        <f t="shared" ref="AY5:AY13" si="28">I5</f>
        <v>9</v>
      </c>
      <c r="AZ5" s="1" t="str">
        <f t="shared" si="10"/>
        <v>26</v>
      </c>
      <c r="BA5" s="1">
        <f t="shared" si="11"/>
        <v>234</v>
      </c>
      <c r="BB5" s="1">
        <f t="shared" si="12"/>
        <v>474</v>
      </c>
      <c r="BC5" s="1">
        <f t="shared" ref="BC5:BC13" si="29">J5</f>
        <v>10</v>
      </c>
      <c r="BE5" s="1" t="str">
        <f t="shared" si="13"/>
        <v>147</v>
      </c>
      <c r="BI5" s="1">
        <f t="shared" si="14"/>
        <v>2342.36</v>
      </c>
      <c r="BJ5" s="1">
        <f t="shared" si="15"/>
        <v>2582.56</v>
      </c>
      <c r="BK5" s="1">
        <f t="shared" si="16"/>
        <v>2649.76</v>
      </c>
      <c r="BM5" s="1" t="e">
        <f>BI5*#REF!*BL5/1000</f>
        <v>#REF!</v>
      </c>
      <c r="BN5" s="1" t="e">
        <f>BJ5*#REF!*BL5/1000</f>
        <v>#REF!</v>
      </c>
      <c r="BO5" s="1" t="e">
        <f>BK5*#REF!*BL5/1000</f>
        <v>#REF!</v>
      </c>
      <c r="BP5" s="3">
        <v>1.05</v>
      </c>
      <c r="BR5" s="1">
        <f t="shared" si="17"/>
        <v>0</v>
      </c>
      <c r="BS5" s="1">
        <f t="shared" si="18"/>
        <v>0</v>
      </c>
      <c r="BT5" s="1">
        <f t="shared" si="19"/>
        <v>0</v>
      </c>
    </row>
    <row r="6" ht="15" customHeight="1" spans="1:72">
      <c r="A6" s="1">
        <v>3</v>
      </c>
      <c r="B6" s="8" t="s">
        <v>73</v>
      </c>
      <c r="D6" s="1">
        <v>2400</v>
      </c>
      <c r="F6" s="1">
        <v>65</v>
      </c>
      <c r="G6" s="1">
        <v>10</v>
      </c>
      <c r="H6" s="1">
        <v>60</v>
      </c>
      <c r="I6" s="1">
        <v>9</v>
      </c>
      <c r="J6" s="1">
        <v>10</v>
      </c>
      <c r="K6" s="1">
        <f t="shared" si="20"/>
        <v>474</v>
      </c>
      <c r="L6" s="1">
        <f t="shared" si="21"/>
        <v>2661.36</v>
      </c>
      <c r="M6" s="1">
        <f t="shared" si="22"/>
        <v>2901.56</v>
      </c>
      <c r="N6" s="1">
        <f t="shared" si="23"/>
        <v>2968.76</v>
      </c>
      <c r="O6" s="1">
        <f>D6+1500</f>
        <v>3900</v>
      </c>
      <c r="P6" s="1">
        <v>1200</v>
      </c>
      <c r="Q6" s="1">
        <v>1100</v>
      </c>
      <c r="R6" s="11">
        <v>250</v>
      </c>
      <c r="S6" s="11">
        <v>441</v>
      </c>
      <c r="T6" s="11">
        <v>292</v>
      </c>
      <c r="U6" s="11">
        <v>371</v>
      </c>
      <c r="V6" s="12">
        <f t="shared" si="0"/>
        <v>1104</v>
      </c>
      <c r="W6" s="11">
        <v>450</v>
      </c>
      <c r="X6" s="11">
        <f>116/2</f>
        <v>58</v>
      </c>
      <c r="Y6" s="11">
        <v>34</v>
      </c>
      <c r="Z6" s="11">
        <v>23</v>
      </c>
      <c r="AA6" s="11">
        <f t="shared" si="1"/>
        <v>2400</v>
      </c>
      <c r="AB6" s="12">
        <f t="shared" si="24"/>
        <v>209.18</v>
      </c>
      <c r="AC6" s="17">
        <f t="shared" si="2"/>
        <v>2040.36</v>
      </c>
      <c r="AD6" s="17">
        <f t="shared" si="3"/>
        <v>2280.56</v>
      </c>
      <c r="AE6" s="17">
        <f t="shared" si="4"/>
        <v>2347.76</v>
      </c>
      <c r="AF6" s="1">
        <v>48</v>
      </c>
      <c r="AG6" s="11">
        <v>24</v>
      </c>
      <c r="AH6" s="11">
        <v>25</v>
      </c>
      <c r="AI6" s="11">
        <v>6</v>
      </c>
      <c r="AJ6" s="20">
        <v>21.5</v>
      </c>
      <c r="AK6" s="20">
        <v>4</v>
      </c>
      <c r="AL6" s="20">
        <v>2.5</v>
      </c>
      <c r="AM6" s="20">
        <v>4.2</v>
      </c>
      <c r="AN6" s="11">
        <v>3.4</v>
      </c>
      <c r="AO6" s="11">
        <v>5</v>
      </c>
      <c r="AP6" s="11">
        <v>28</v>
      </c>
      <c r="AQ6" s="11">
        <f t="shared" si="5"/>
        <v>2400</v>
      </c>
      <c r="AR6" s="11">
        <f t="shared" si="6"/>
        <v>307.4</v>
      </c>
      <c r="AS6" s="11">
        <f t="shared" si="7"/>
        <v>240.2</v>
      </c>
      <c r="AT6" s="1">
        <f t="shared" si="25"/>
        <v>65</v>
      </c>
      <c r="AU6" s="1">
        <f t="shared" si="26"/>
        <v>10</v>
      </c>
      <c r="AV6" s="1" t="str">
        <f t="shared" si="8"/>
        <v>24</v>
      </c>
      <c r="AW6" s="1">
        <f t="shared" si="9"/>
        <v>240</v>
      </c>
      <c r="AX6" s="1">
        <f t="shared" si="27"/>
        <v>60</v>
      </c>
      <c r="AY6" s="1">
        <f t="shared" si="28"/>
        <v>9</v>
      </c>
      <c r="AZ6" s="1" t="str">
        <f t="shared" si="10"/>
        <v>26</v>
      </c>
      <c r="BA6" s="1">
        <f t="shared" si="11"/>
        <v>234</v>
      </c>
      <c r="BB6" s="1">
        <f t="shared" si="12"/>
        <v>474</v>
      </c>
      <c r="BC6" s="1">
        <f t="shared" si="29"/>
        <v>10</v>
      </c>
      <c r="BE6" s="1" t="str">
        <f t="shared" si="13"/>
        <v>147</v>
      </c>
      <c r="BI6" s="1">
        <f t="shared" si="14"/>
        <v>2661.36</v>
      </c>
      <c r="BJ6" s="1">
        <f t="shared" si="15"/>
        <v>2901.56</v>
      </c>
      <c r="BK6" s="1">
        <f t="shared" si="16"/>
        <v>2968.76</v>
      </c>
      <c r="BM6" s="1" t="e">
        <f>BI6*#REF!*BL6/1000</f>
        <v>#REF!</v>
      </c>
      <c r="BN6" s="1" t="e">
        <f>BJ6*#REF!*BL6/1000</f>
        <v>#REF!</v>
      </c>
      <c r="BO6" s="1" t="e">
        <f>BK6*#REF!*BL6/1000</f>
        <v>#REF!</v>
      </c>
      <c r="BP6" s="3">
        <v>0.99</v>
      </c>
      <c r="BR6" s="1">
        <f t="shared" si="17"/>
        <v>0</v>
      </c>
      <c r="BS6" s="1">
        <f t="shared" si="18"/>
        <v>0</v>
      </c>
      <c r="BT6" s="1">
        <f t="shared" si="19"/>
        <v>0</v>
      </c>
    </row>
    <row r="7" spans="1:72">
      <c r="A7" s="1">
        <v>4</v>
      </c>
      <c r="B7" s="8" t="s">
        <v>73</v>
      </c>
      <c r="D7" s="1">
        <v>2400</v>
      </c>
      <c r="F7" s="1">
        <v>65</v>
      </c>
      <c r="G7" s="1">
        <v>10</v>
      </c>
      <c r="H7" s="1">
        <v>60</v>
      </c>
      <c r="I7" s="1">
        <v>9</v>
      </c>
      <c r="J7" s="1">
        <v>10</v>
      </c>
      <c r="K7" s="1">
        <f t="shared" si="20"/>
        <v>474</v>
      </c>
      <c r="L7" s="1">
        <f t="shared" si="21"/>
        <v>3168.46</v>
      </c>
      <c r="M7" s="1">
        <f t="shared" si="22"/>
        <v>3408.66</v>
      </c>
      <c r="N7" s="1">
        <f t="shared" si="23"/>
        <v>3475.86</v>
      </c>
      <c r="O7" s="1">
        <f t="shared" ref="O7:O18" si="30">D7+1500</f>
        <v>3900</v>
      </c>
      <c r="P7" s="1">
        <v>1200</v>
      </c>
      <c r="Q7" s="1">
        <v>1100</v>
      </c>
      <c r="R7" s="11">
        <v>320</v>
      </c>
      <c r="S7" s="11">
        <v>506</v>
      </c>
      <c r="T7" s="11">
        <v>396</v>
      </c>
      <c r="U7" s="11">
        <v>371</v>
      </c>
      <c r="V7" s="12">
        <f t="shared" si="0"/>
        <v>1273</v>
      </c>
      <c r="W7" s="11">
        <v>740</v>
      </c>
      <c r="X7" s="11">
        <f>126/2</f>
        <v>63</v>
      </c>
      <c r="Y7" s="11">
        <v>34</v>
      </c>
      <c r="Z7" s="11">
        <v>31</v>
      </c>
      <c r="AA7" s="11">
        <f t="shared" si="1"/>
        <v>2400</v>
      </c>
      <c r="AB7" s="12">
        <f t="shared" si="24"/>
        <v>233.23</v>
      </c>
      <c r="AC7" s="17">
        <f t="shared" si="2"/>
        <v>2547.46</v>
      </c>
      <c r="AD7" s="17">
        <f t="shared" si="3"/>
        <v>2787.66</v>
      </c>
      <c r="AE7" s="17">
        <f t="shared" si="4"/>
        <v>2854.86</v>
      </c>
      <c r="AF7" s="1">
        <v>48</v>
      </c>
      <c r="AG7" s="11">
        <v>24</v>
      </c>
      <c r="AH7" s="11">
        <v>25</v>
      </c>
      <c r="AI7" s="11">
        <v>6</v>
      </c>
      <c r="AJ7" s="20">
        <v>21.5</v>
      </c>
      <c r="AK7" s="20">
        <v>4</v>
      </c>
      <c r="AL7" s="20">
        <v>2.5</v>
      </c>
      <c r="AM7" s="20">
        <v>4.2</v>
      </c>
      <c r="AN7" s="11">
        <v>3.4</v>
      </c>
      <c r="AO7" s="11">
        <v>5</v>
      </c>
      <c r="AP7" s="11">
        <v>28</v>
      </c>
      <c r="AQ7" s="11">
        <f t="shared" si="5"/>
        <v>2400</v>
      </c>
      <c r="AR7" s="11">
        <f t="shared" si="6"/>
        <v>307.4</v>
      </c>
      <c r="AS7" s="11">
        <f t="shared" si="7"/>
        <v>240.2</v>
      </c>
      <c r="AT7" s="1">
        <f t="shared" si="25"/>
        <v>65</v>
      </c>
      <c r="AU7" s="1">
        <f t="shared" si="26"/>
        <v>10</v>
      </c>
      <c r="AV7" s="1" t="str">
        <f t="shared" si="8"/>
        <v>24</v>
      </c>
      <c r="AW7" s="1">
        <f t="shared" si="9"/>
        <v>240</v>
      </c>
      <c r="AX7" s="1">
        <f t="shared" si="27"/>
        <v>60</v>
      </c>
      <c r="AY7" s="1">
        <f t="shared" si="28"/>
        <v>9</v>
      </c>
      <c r="AZ7" s="1" t="str">
        <f t="shared" si="10"/>
        <v>26</v>
      </c>
      <c r="BA7" s="1">
        <f t="shared" si="11"/>
        <v>234</v>
      </c>
      <c r="BB7" s="1">
        <f t="shared" si="12"/>
        <v>474</v>
      </c>
      <c r="BC7" s="1">
        <f t="shared" si="29"/>
        <v>10</v>
      </c>
      <c r="BE7" s="1" t="str">
        <f t="shared" si="13"/>
        <v>147</v>
      </c>
      <c r="BI7" s="1">
        <f t="shared" si="14"/>
        <v>3168.46</v>
      </c>
      <c r="BJ7" s="1">
        <f t="shared" si="15"/>
        <v>3408.66</v>
      </c>
      <c r="BK7" s="1">
        <f t="shared" si="16"/>
        <v>3475.86</v>
      </c>
      <c r="BM7" s="1" t="e">
        <f>BI7*#REF!*BL7/1000</f>
        <v>#REF!</v>
      </c>
      <c r="BN7" s="1" t="e">
        <f>BJ7*#REF!*BL7/1000</f>
        <v>#REF!</v>
      </c>
      <c r="BO7" s="1" t="e">
        <f>BK7*#REF!*BL7/1000</f>
        <v>#REF!</v>
      </c>
      <c r="BP7" s="3">
        <v>0.94</v>
      </c>
      <c r="BR7" s="1">
        <f t="shared" si="17"/>
        <v>0</v>
      </c>
      <c r="BS7" s="1">
        <f t="shared" si="18"/>
        <v>0</v>
      </c>
      <c r="BT7" s="1">
        <f t="shared" si="19"/>
        <v>0</v>
      </c>
    </row>
    <row r="8" spans="1:72">
      <c r="A8" s="1">
        <v>5</v>
      </c>
      <c r="B8" s="8" t="s">
        <v>73</v>
      </c>
      <c r="D8" s="1">
        <v>2400</v>
      </c>
      <c r="F8" s="1">
        <v>65</v>
      </c>
      <c r="G8" s="1">
        <v>10</v>
      </c>
      <c r="H8" s="1">
        <v>60</v>
      </c>
      <c r="I8" s="1">
        <v>9</v>
      </c>
      <c r="J8" s="1">
        <v>10</v>
      </c>
      <c r="K8" s="1">
        <f t="shared" si="20"/>
        <v>474</v>
      </c>
      <c r="L8" s="1">
        <f t="shared" si="21"/>
        <v>3600.46</v>
      </c>
      <c r="M8" s="1">
        <f t="shared" si="22"/>
        <v>3840.66</v>
      </c>
      <c r="N8" s="1">
        <f t="shared" si="23"/>
        <v>3907.86</v>
      </c>
      <c r="O8" s="1">
        <f t="shared" si="30"/>
        <v>3900</v>
      </c>
      <c r="P8" s="1">
        <v>1200</v>
      </c>
      <c r="Q8" s="1">
        <v>1100</v>
      </c>
      <c r="R8" s="11">
        <v>360</v>
      </c>
      <c r="S8" s="11">
        <v>573</v>
      </c>
      <c r="T8" s="11">
        <v>519</v>
      </c>
      <c r="U8" s="11">
        <v>455</v>
      </c>
      <c r="V8" s="12">
        <f t="shared" si="0"/>
        <v>1547</v>
      </c>
      <c r="W8" s="11">
        <v>898</v>
      </c>
      <c r="X8" s="11">
        <f>126/2</f>
        <v>63</v>
      </c>
      <c r="Y8" s="11">
        <v>34</v>
      </c>
      <c r="Z8" s="11">
        <v>31</v>
      </c>
      <c r="AA8" s="11">
        <f t="shared" si="1"/>
        <v>2400</v>
      </c>
      <c r="AB8" s="12">
        <f t="shared" si="24"/>
        <v>233.23</v>
      </c>
      <c r="AC8" s="17">
        <f t="shared" si="2"/>
        <v>2979.46</v>
      </c>
      <c r="AD8" s="17">
        <f t="shared" si="3"/>
        <v>3219.66</v>
      </c>
      <c r="AE8" s="17">
        <f t="shared" si="4"/>
        <v>3286.86</v>
      </c>
      <c r="AF8" s="1">
        <v>48</v>
      </c>
      <c r="AG8" s="11">
        <v>24</v>
      </c>
      <c r="AH8" s="11">
        <v>25</v>
      </c>
      <c r="AI8" s="11">
        <v>6</v>
      </c>
      <c r="AJ8" s="20">
        <v>21.5</v>
      </c>
      <c r="AK8" s="20">
        <v>4</v>
      </c>
      <c r="AL8" s="20">
        <v>2.5</v>
      </c>
      <c r="AM8" s="20">
        <v>4.2</v>
      </c>
      <c r="AN8" s="11">
        <v>3.4</v>
      </c>
      <c r="AO8" s="11">
        <v>5</v>
      </c>
      <c r="AP8" s="11">
        <v>28</v>
      </c>
      <c r="AQ8" s="11">
        <f t="shared" si="5"/>
        <v>2400</v>
      </c>
      <c r="AR8" s="11">
        <f t="shared" si="6"/>
        <v>307.4</v>
      </c>
      <c r="AS8" s="11">
        <f t="shared" si="7"/>
        <v>240.2</v>
      </c>
      <c r="AT8" s="1">
        <f t="shared" si="25"/>
        <v>65</v>
      </c>
      <c r="AU8" s="1">
        <f t="shared" si="26"/>
        <v>10</v>
      </c>
      <c r="AV8" s="1" t="str">
        <f t="shared" si="8"/>
        <v>24</v>
      </c>
      <c r="AW8" s="1">
        <f t="shared" si="9"/>
        <v>240</v>
      </c>
      <c r="AX8" s="1">
        <f t="shared" si="27"/>
        <v>60</v>
      </c>
      <c r="AY8" s="1">
        <f t="shared" si="28"/>
        <v>9</v>
      </c>
      <c r="AZ8" s="1" t="str">
        <f t="shared" si="10"/>
        <v>26</v>
      </c>
      <c r="BA8" s="1">
        <f t="shared" si="11"/>
        <v>234</v>
      </c>
      <c r="BB8" s="1">
        <f t="shared" si="12"/>
        <v>474</v>
      </c>
      <c r="BC8" s="1">
        <f t="shared" si="29"/>
        <v>10</v>
      </c>
      <c r="BE8" s="1" t="str">
        <f t="shared" si="13"/>
        <v>147</v>
      </c>
      <c r="BI8" s="1">
        <f t="shared" si="14"/>
        <v>3600.46</v>
      </c>
      <c r="BJ8" s="1">
        <f t="shared" si="15"/>
        <v>3840.66</v>
      </c>
      <c r="BK8" s="1">
        <f t="shared" si="16"/>
        <v>3907.86</v>
      </c>
      <c r="BM8" s="1" t="e">
        <f>BI8*#REF!*BL8/1000</f>
        <v>#REF!</v>
      </c>
      <c r="BN8" s="1" t="e">
        <f>BJ8*#REF!*BL8/1000</f>
        <v>#REF!</v>
      </c>
      <c r="BO8" s="1" t="e">
        <f>BK8*#REF!*BL8/1000</f>
        <v>#REF!</v>
      </c>
      <c r="BP8" s="3">
        <v>0.88</v>
      </c>
      <c r="BR8" s="1">
        <f t="shared" si="17"/>
        <v>0</v>
      </c>
      <c r="BS8" s="1">
        <f t="shared" si="18"/>
        <v>0</v>
      </c>
      <c r="BT8" s="1">
        <f t="shared" si="19"/>
        <v>0</v>
      </c>
    </row>
    <row r="9" spans="1:72">
      <c r="A9" s="1">
        <v>6</v>
      </c>
      <c r="B9" s="8" t="s">
        <v>73</v>
      </c>
      <c r="C9" s="1">
        <v>30</v>
      </c>
      <c r="D9" s="1">
        <v>3010</v>
      </c>
      <c r="F9" s="1">
        <v>65</v>
      </c>
      <c r="G9" s="1">
        <v>15</v>
      </c>
      <c r="H9" s="1">
        <v>60</v>
      </c>
      <c r="I9" s="1">
        <v>14</v>
      </c>
      <c r="J9" s="1">
        <v>10</v>
      </c>
      <c r="K9" s="1">
        <f t="shared" si="20"/>
        <v>724</v>
      </c>
      <c r="L9" s="1">
        <f t="shared" si="21"/>
        <v>2524.12</v>
      </c>
      <c r="M9" s="1">
        <f t="shared" si="22"/>
        <v>2778.228</v>
      </c>
      <c r="N9" s="1">
        <f t="shared" si="23"/>
        <v>2860.068</v>
      </c>
      <c r="O9" s="1">
        <f t="shared" si="30"/>
        <v>4510</v>
      </c>
      <c r="P9" s="1">
        <v>1200</v>
      </c>
      <c r="Q9" s="1">
        <v>1100</v>
      </c>
      <c r="R9" s="11">
        <v>160</v>
      </c>
      <c r="S9" s="11">
        <v>389</v>
      </c>
      <c r="T9" s="11">
        <v>255</v>
      </c>
      <c r="U9" s="11">
        <v>266</v>
      </c>
      <c r="V9" s="12">
        <f t="shared" si="0"/>
        <v>910</v>
      </c>
      <c r="W9" s="11">
        <v>186</v>
      </c>
      <c r="X9" s="11">
        <f>116/2</f>
        <v>58</v>
      </c>
      <c r="Y9" s="11">
        <v>34</v>
      </c>
      <c r="Z9" s="11">
        <v>23</v>
      </c>
      <c r="AA9" s="11">
        <f t="shared" si="1"/>
        <v>3010</v>
      </c>
      <c r="AB9" s="12">
        <f t="shared" si="24"/>
        <v>244.56</v>
      </c>
      <c r="AC9" s="17">
        <f t="shared" si="2"/>
        <v>1653.12</v>
      </c>
      <c r="AD9" s="17">
        <f t="shared" si="3"/>
        <v>1907.228</v>
      </c>
      <c r="AE9" s="17">
        <f t="shared" si="4"/>
        <v>1989.068</v>
      </c>
      <c r="AF9" s="1">
        <v>48</v>
      </c>
      <c r="AG9" s="11">
        <v>24</v>
      </c>
      <c r="AH9" s="11">
        <v>25</v>
      </c>
      <c r="AI9" s="11">
        <v>6</v>
      </c>
      <c r="AJ9" s="20">
        <v>21.5</v>
      </c>
      <c r="AK9" s="20">
        <v>4</v>
      </c>
      <c r="AL9" s="20">
        <v>2.5</v>
      </c>
      <c r="AM9" s="20">
        <v>4.2</v>
      </c>
      <c r="AN9" s="11">
        <v>3.4</v>
      </c>
      <c r="AO9" s="11">
        <v>5</v>
      </c>
      <c r="AP9" s="11">
        <v>28</v>
      </c>
      <c r="AQ9" s="11">
        <f t="shared" si="5"/>
        <v>3010</v>
      </c>
      <c r="AR9" s="11">
        <f t="shared" si="6"/>
        <v>335.948</v>
      </c>
      <c r="AS9" s="11">
        <f t="shared" si="7"/>
        <v>254.108</v>
      </c>
      <c r="AT9" s="1">
        <f t="shared" si="25"/>
        <v>65</v>
      </c>
      <c r="AU9" s="1">
        <f t="shared" si="26"/>
        <v>15</v>
      </c>
      <c r="AV9" s="1" t="str">
        <f t="shared" si="8"/>
        <v>24</v>
      </c>
      <c r="AW9" s="1">
        <f t="shared" si="9"/>
        <v>360</v>
      </c>
      <c r="AX9" s="1">
        <f t="shared" si="27"/>
        <v>60</v>
      </c>
      <c r="AY9" s="1">
        <f t="shared" si="28"/>
        <v>14</v>
      </c>
      <c r="AZ9" s="1" t="str">
        <f t="shared" si="10"/>
        <v>26</v>
      </c>
      <c r="BA9" s="1">
        <f t="shared" si="11"/>
        <v>364</v>
      </c>
      <c r="BB9" s="1">
        <f t="shared" si="12"/>
        <v>724</v>
      </c>
      <c r="BC9" s="1">
        <f t="shared" si="29"/>
        <v>10</v>
      </c>
      <c r="BE9" s="1" t="str">
        <f t="shared" si="13"/>
        <v>147</v>
      </c>
      <c r="BI9" s="1">
        <f t="shared" si="14"/>
        <v>2524.12</v>
      </c>
      <c r="BJ9" s="1">
        <f t="shared" si="15"/>
        <v>2778.228</v>
      </c>
      <c r="BK9" s="1">
        <f t="shared" si="16"/>
        <v>2860.068</v>
      </c>
      <c r="BM9" s="1" t="e">
        <f>BI9*#REF!*BL9/1000</f>
        <v>#REF!</v>
      </c>
      <c r="BN9" s="1" t="e">
        <f>BJ9*#REF!*BL9/1000</f>
        <v>#REF!</v>
      </c>
      <c r="BO9" s="1" t="e">
        <f>BK9*#REF!*BL9/1000</f>
        <v>#REF!</v>
      </c>
      <c r="BP9" s="3">
        <v>1.21</v>
      </c>
      <c r="BR9" s="1">
        <f t="shared" si="17"/>
        <v>0</v>
      </c>
      <c r="BS9" s="1">
        <f t="shared" si="18"/>
        <v>0</v>
      </c>
      <c r="BT9" s="1">
        <f t="shared" si="19"/>
        <v>0</v>
      </c>
    </row>
    <row r="10" spans="1:72">
      <c r="A10" s="1">
        <v>7</v>
      </c>
      <c r="B10" s="8" t="s">
        <v>73</v>
      </c>
      <c r="D10" s="1">
        <v>3010</v>
      </c>
      <c r="F10" s="1">
        <v>65</v>
      </c>
      <c r="G10" s="1">
        <v>15</v>
      </c>
      <c r="H10" s="1">
        <v>60</v>
      </c>
      <c r="I10" s="1">
        <v>14</v>
      </c>
      <c r="J10" s="1">
        <v>10</v>
      </c>
      <c r="K10" s="1">
        <f t="shared" si="20"/>
        <v>724</v>
      </c>
      <c r="L10" s="1">
        <f t="shared" si="21"/>
        <v>2663.12</v>
      </c>
      <c r="M10" s="1">
        <f t="shared" si="22"/>
        <v>2917.228</v>
      </c>
      <c r="N10" s="1">
        <f t="shared" si="23"/>
        <v>2999.068</v>
      </c>
      <c r="O10" s="1">
        <f t="shared" si="30"/>
        <v>4510</v>
      </c>
      <c r="P10" s="1">
        <v>1200</v>
      </c>
      <c r="Q10" s="1">
        <v>1100</v>
      </c>
      <c r="R10" s="11">
        <v>200</v>
      </c>
      <c r="S10" s="11">
        <v>389</v>
      </c>
      <c r="T10" s="11">
        <v>280</v>
      </c>
      <c r="U10" s="11">
        <v>266</v>
      </c>
      <c r="V10" s="12">
        <f t="shared" si="0"/>
        <v>935</v>
      </c>
      <c r="W10" s="11">
        <v>300</v>
      </c>
      <c r="X10" s="11">
        <f>116/2</f>
        <v>58</v>
      </c>
      <c r="Y10" s="11">
        <v>34</v>
      </c>
      <c r="Z10" s="11">
        <v>23</v>
      </c>
      <c r="AA10" s="11">
        <f t="shared" si="1"/>
        <v>3010</v>
      </c>
      <c r="AB10" s="12">
        <f t="shared" si="24"/>
        <v>244.56</v>
      </c>
      <c r="AC10" s="17">
        <f t="shared" si="2"/>
        <v>1792.12</v>
      </c>
      <c r="AD10" s="17">
        <f t="shared" si="3"/>
        <v>2046.228</v>
      </c>
      <c r="AE10" s="17">
        <f t="shared" si="4"/>
        <v>2128.068</v>
      </c>
      <c r="AF10" s="1">
        <v>48</v>
      </c>
      <c r="AG10" s="11">
        <v>24</v>
      </c>
      <c r="AH10" s="11">
        <v>25</v>
      </c>
      <c r="AI10" s="11">
        <v>6</v>
      </c>
      <c r="AJ10" s="20">
        <v>21.5</v>
      </c>
      <c r="AK10" s="20">
        <v>4</v>
      </c>
      <c r="AL10" s="20">
        <v>2.5</v>
      </c>
      <c r="AM10" s="20">
        <v>4.2</v>
      </c>
      <c r="AN10" s="11">
        <v>3.4</v>
      </c>
      <c r="AO10" s="11">
        <v>5</v>
      </c>
      <c r="AP10" s="11">
        <v>28</v>
      </c>
      <c r="AQ10" s="11">
        <f t="shared" si="5"/>
        <v>3010</v>
      </c>
      <c r="AR10" s="11">
        <f t="shared" si="6"/>
        <v>335.948</v>
      </c>
      <c r="AS10" s="11">
        <f t="shared" si="7"/>
        <v>254.108</v>
      </c>
      <c r="AT10" s="1">
        <f t="shared" si="25"/>
        <v>65</v>
      </c>
      <c r="AU10" s="1">
        <f t="shared" si="26"/>
        <v>15</v>
      </c>
      <c r="AV10" s="1" t="str">
        <f t="shared" si="8"/>
        <v>24</v>
      </c>
      <c r="AW10" s="1">
        <f t="shared" si="9"/>
        <v>360</v>
      </c>
      <c r="AX10" s="1">
        <f t="shared" si="27"/>
        <v>60</v>
      </c>
      <c r="AY10" s="1">
        <f t="shared" si="28"/>
        <v>14</v>
      </c>
      <c r="AZ10" s="1" t="str">
        <f t="shared" si="10"/>
        <v>26</v>
      </c>
      <c r="BA10" s="1">
        <f t="shared" si="11"/>
        <v>364</v>
      </c>
      <c r="BB10" s="1">
        <f t="shared" si="12"/>
        <v>724</v>
      </c>
      <c r="BC10" s="1">
        <f t="shared" si="29"/>
        <v>10</v>
      </c>
      <c r="BE10" s="1" t="str">
        <f t="shared" si="13"/>
        <v>147</v>
      </c>
      <c r="BI10" s="1">
        <f t="shared" si="14"/>
        <v>2663.12</v>
      </c>
      <c r="BJ10" s="1">
        <f t="shared" si="15"/>
        <v>2917.228</v>
      </c>
      <c r="BK10" s="1">
        <f t="shared" si="16"/>
        <v>2999.068</v>
      </c>
      <c r="BM10" s="1" t="e">
        <f>BI10*#REF!*BL10/1000</f>
        <v>#REF!</v>
      </c>
      <c r="BN10" s="1" t="e">
        <f>BJ10*#REF!*BL10/1000</f>
        <v>#REF!</v>
      </c>
      <c r="BO10" s="1" t="e">
        <f>BK10*#REF!*BL10/1000</f>
        <v>#REF!</v>
      </c>
      <c r="BP10" s="3">
        <v>1.16</v>
      </c>
      <c r="BR10" s="1">
        <f t="shared" si="17"/>
        <v>0</v>
      </c>
      <c r="BS10" s="1">
        <f t="shared" si="18"/>
        <v>0</v>
      </c>
      <c r="BT10" s="1">
        <f t="shared" si="19"/>
        <v>0</v>
      </c>
    </row>
    <row r="11" spans="1:72">
      <c r="A11" s="1">
        <v>8</v>
      </c>
      <c r="B11" s="8" t="s">
        <v>73</v>
      </c>
      <c r="D11" s="1">
        <v>3010</v>
      </c>
      <c r="F11" s="1">
        <v>65</v>
      </c>
      <c r="G11" s="1">
        <v>15</v>
      </c>
      <c r="H11" s="1">
        <v>60</v>
      </c>
      <c r="I11" s="1">
        <v>14</v>
      </c>
      <c r="J11" s="1">
        <v>10</v>
      </c>
      <c r="K11" s="1">
        <f t="shared" si="20"/>
        <v>724</v>
      </c>
      <c r="L11" s="1">
        <f t="shared" si="21"/>
        <v>2982.12</v>
      </c>
      <c r="M11" s="1">
        <f t="shared" si="22"/>
        <v>3236.228</v>
      </c>
      <c r="N11" s="1">
        <f t="shared" si="23"/>
        <v>3318.068</v>
      </c>
      <c r="O11" s="1">
        <f t="shared" si="30"/>
        <v>4510</v>
      </c>
      <c r="P11" s="1">
        <v>1200</v>
      </c>
      <c r="Q11" s="1">
        <v>1100</v>
      </c>
      <c r="R11" s="11">
        <v>250</v>
      </c>
      <c r="S11" s="11">
        <v>441</v>
      </c>
      <c r="T11" s="11">
        <v>292</v>
      </c>
      <c r="U11" s="11">
        <v>371</v>
      </c>
      <c r="V11" s="12">
        <f t="shared" si="0"/>
        <v>1104</v>
      </c>
      <c r="W11" s="11">
        <v>450</v>
      </c>
      <c r="X11" s="11">
        <f>116/2</f>
        <v>58</v>
      </c>
      <c r="Y11" s="11">
        <v>34</v>
      </c>
      <c r="Z11" s="11">
        <v>23</v>
      </c>
      <c r="AA11" s="11">
        <f t="shared" si="1"/>
        <v>3010</v>
      </c>
      <c r="AB11" s="12">
        <f t="shared" si="24"/>
        <v>244.56</v>
      </c>
      <c r="AC11" s="17">
        <f t="shared" si="2"/>
        <v>2111.12</v>
      </c>
      <c r="AD11" s="17">
        <f t="shared" si="3"/>
        <v>2365.228</v>
      </c>
      <c r="AE11" s="17">
        <f t="shared" si="4"/>
        <v>2447.068</v>
      </c>
      <c r="AF11" s="1">
        <v>48</v>
      </c>
      <c r="AG11" s="11">
        <v>24</v>
      </c>
      <c r="AH11" s="11">
        <v>25</v>
      </c>
      <c r="AI11" s="11">
        <v>6</v>
      </c>
      <c r="AJ11" s="20">
        <v>21.5</v>
      </c>
      <c r="AK11" s="20">
        <v>4</v>
      </c>
      <c r="AL11" s="20">
        <v>2.5</v>
      </c>
      <c r="AM11" s="20">
        <v>4.2</v>
      </c>
      <c r="AN11" s="11">
        <v>3.4</v>
      </c>
      <c r="AO11" s="11">
        <v>5</v>
      </c>
      <c r="AP11" s="11">
        <v>28</v>
      </c>
      <c r="AQ11" s="11">
        <f t="shared" si="5"/>
        <v>3010</v>
      </c>
      <c r="AR11" s="11">
        <f t="shared" si="6"/>
        <v>335.948</v>
      </c>
      <c r="AS11" s="11">
        <f t="shared" si="7"/>
        <v>254.108</v>
      </c>
      <c r="AT11" s="1">
        <f t="shared" si="25"/>
        <v>65</v>
      </c>
      <c r="AU11" s="1">
        <f t="shared" si="26"/>
        <v>15</v>
      </c>
      <c r="AV11" s="1" t="str">
        <f t="shared" si="8"/>
        <v>24</v>
      </c>
      <c r="AW11" s="1">
        <f t="shared" si="9"/>
        <v>360</v>
      </c>
      <c r="AX11" s="1">
        <f t="shared" si="27"/>
        <v>60</v>
      </c>
      <c r="AY11" s="1">
        <f t="shared" si="28"/>
        <v>14</v>
      </c>
      <c r="AZ11" s="1" t="str">
        <f t="shared" si="10"/>
        <v>26</v>
      </c>
      <c r="BA11" s="1">
        <f t="shared" si="11"/>
        <v>364</v>
      </c>
      <c r="BB11" s="1">
        <f t="shared" si="12"/>
        <v>724</v>
      </c>
      <c r="BC11" s="1">
        <f t="shared" si="29"/>
        <v>10</v>
      </c>
      <c r="BE11" s="1" t="str">
        <f t="shared" si="13"/>
        <v>147</v>
      </c>
      <c r="BI11" s="1">
        <f t="shared" si="14"/>
        <v>2982.12</v>
      </c>
      <c r="BJ11" s="1">
        <f t="shared" si="15"/>
        <v>3236.228</v>
      </c>
      <c r="BK11" s="1">
        <f t="shared" si="16"/>
        <v>3318.068</v>
      </c>
      <c r="BM11" s="1" t="e">
        <f>BI11*#REF!*BL11/1000</f>
        <v>#REF!</v>
      </c>
      <c r="BN11" s="1" t="e">
        <f>BJ11*#REF!*BL11/1000</f>
        <v>#REF!</v>
      </c>
      <c r="BO11" s="1" t="e">
        <f>BK11*#REF!*BL11/1000</f>
        <v>#REF!</v>
      </c>
      <c r="BP11" s="3">
        <v>1.1</v>
      </c>
      <c r="BR11" s="1">
        <f t="shared" si="17"/>
        <v>0</v>
      </c>
      <c r="BS11" s="1">
        <f t="shared" si="18"/>
        <v>0</v>
      </c>
      <c r="BT11" s="1">
        <f t="shared" si="19"/>
        <v>0</v>
      </c>
    </row>
    <row r="12" spans="1:72">
      <c r="A12" s="1">
        <v>9</v>
      </c>
      <c r="B12" s="8" t="s">
        <v>73</v>
      </c>
      <c r="D12" s="1">
        <v>3010</v>
      </c>
      <c r="F12" s="1">
        <v>65</v>
      </c>
      <c r="G12" s="1">
        <v>15</v>
      </c>
      <c r="H12" s="1">
        <v>60</v>
      </c>
      <c r="I12" s="1">
        <v>14</v>
      </c>
      <c r="J12" s="1">
        <v>10</v>
      </c>
      <c r="K12" s="1">
        <f t="shared" si="20"/>
        <v>724</v>
      </c>
      <c r="L12" s="1">
        <f t="shared" si="21"/>
        <v>3495.32</v>
      </c>
      <c r="M12" s="1">
        <f t="shared" si="22"/>
        <v>3749.428</v>
      </c>
      <c r="N12" s="1">
        <f t="shared" si="23"/>
        <v>3831.268</v>
      </c>
      <c r="O12" s="1">
        <f t="shared" si="30"/>
        <v>4510</v>
      </c>
      <c r="P12" s="1">
        <v>1200</v>
      </c>
      <c r="Q12" s="1">
        <v>1100</v>
      </c>
      <c r="R12" s="11">
        <v>320</v>
      </c>
      <c r="S12" s="11">
        <v>506</v>
      </c>
      <c r="T12" s="11">
        <v>396</v>
      </c>
      <c r="U12" s="11">
        <v>371</v>
      </c>
      <c r="V12" s="12">
        <f t="shared" si="0"/>
        <v>1273</v>
      </c>
      <c r="W12" s="11">
        <v>740</v>
      </c>
      <c r="X12" s="11">
        <f>126/2</f>
        <v>63</v>
      </c>
      <c r="Y12" s="11">
        <v>34</v>
      </c>
      <c r="Z12" s="11">
        <v>31</v>
      </c>
      <c r="AA12" s="11">
        <f t="shared" si="1"/>
        <v>3010</v>
      </c>
      <c r="AB12" s="12">
        <f t="shared" si="24"/>
        <v>271.66</v>
      </c>
      <c r="AC12" s="17">
        <f t="shared" si="2"/>
        <v>2624.32</v>
      </c>
      <c r="AD12" s="17">
        <f t="shared" si="3"/>
        <v>2878.428</v>
      </c>
      <c r="AE12" s="17">
        <f t="shared" si="4"/>
        <v>2960.268</v>
      </c>
      <c r="AF12" s="1">
        <v>48</v>
      </c>
      <c r="AG12" s="11">
        <v>24</v>
      </c>
      <c r="AH12" s="11">
        <v>25</v>
      </c>
      <c r="AI12" s="11">
        <v>6</v>
      </c>
      <c r="AJ12" s="20">
        <v>21.5</v>
      </c>
      <c r="AK12" s="20">
        <v>4</v>
      </c>
      <c r="AL12" s="20">
        <v>2.5</v>
      </c>
      <c r="AM12" s="20">
        <v>4.2</v>
      </c>
      <c r="AN12" s="11">
        <v>3.4</v>
      </c>
      <c r="AO12" s="11">
        <v>5</v>
      </c>
      <c r="AP12" s="11">
        <v>28</v>
      </c>
      <c r="AQ12" s="11">
        <f t="shared" si="5"/>
        <v>3010</v>
      </c>
      <c r="AR12" s="11">
        <f t="shared" si="6"/>
        <v>335.948</v>
      </c>
      <c r="AS12" s="11">
        <f t="shared" si="7"/>
        <v>254.108</v>
      </c>
      <c r="AT12" s="1">
        <f t="shared" si="25"/>
        <v>65</v>
      </c>
      <c r="AU12" s="1">
        <f t="shared" si="26"/>
        <v>15</v>
      </c>
      <c r="AV12" s="1" t="str">
        <f t="shared" si="8"/>
        <v>24</v>
      </c>
      <c r="AW12" s="1">
        <f t="shared" si="9"/>
        <v>360</v>
      </c>
      <c r="AX12" s="1">
        <f t="shared" si="27"/>
        <v>60</v>
      </c>
      <c r="AY12" s="1">
        <f t="shared" si="28"/>
        <v>14</v>
      </c>
      <c r="AZ12" s="1" t="str">
        <f t="shared" si="10"/>
        <v>26</v>
      </c>
      <c r="BA12" s="1">
        <f t="shared" si="11"/>
        <v>364</v>
      </c>
      <c r="BB12" s="1">
        <f t="shared" si="12"/>
        <v>724</v>
      </c>
      <c r="BC12" s="1">
        <f t="shared" si="29"/>
        <v>10</v>
      </c>
      <c r="BE12" s="1" t="str">
        <f t="shared" si="13"/>
        <v>147</v>
      </c>
      <c r="BI12" s="1">
        <f t="shared" si="14"/>
        <v>3495.32</v>
      </c>
      <c r="BJ12" s="1">
        <f t="shared" si="15"/>
        <v>3749.428</v>
      </c>
      <c r="BK12" s="1">
        <f t="shared" si="16"/>
        <v>3831.268</v>
      </c>
      <c r="BM12" s="1" t="e">
        <f>BI12*#REF!*BL12/1000</f>
        <v>#REF!</v>
      </c>
      <c r="BN12" s="1" t="e">
        <f>BJ12*#REF!*BL12/1000</f>
        <v>#REF!</v>
      </c>
      <c r="BO12" s="1" t="e">
        <f>BK12*#REF!*BL12/1000</f>
        <v>#REF!</v>
      </c>
      <c r="BP12" s="3">
        <v>1.05</v>
      </c>
      <c r="BR12" s="1">
        <f t="shared" si="17"/>
        <v>0</v>
      </c>
      <c r="BS12" s="1">
        <f t="shared" si="18"/>
        <v>0</v>
      </c>
      <c r="BT12" s="1">
        <f t="shared" si="19"/>
        <v>0</v>
      </c>
    </row>
    <row r="13" spans="1:72">
      <c r="A13" s="1">
        <v>10</v>
      </c>
      <c r="B13" s="8" t="s">
        <v>73</v>
      </c>
      <c r="D13" s="1">
        <v>3010</v>
      </c>
      <c r="F13" s="1">
        <v>65</v>
      </c>
      <c r="G13" s="1">
        <v>15</v>
      </c>
      <c r="H13" s="1">
        <v>60</v>
      </c>
      <c r="I13" s="1">
        <v>14</v>
      </c>
      <c r="J13" s="1">
        <v>10</v>
      </c>
      <c r="K13" s="1">
        <f t="shared" si="20"/>
        <v>724</v>
      </c>
      <c r="L13" s="1">
        <f t="shared" si="21"/>
        <v>3927.32</v>
      </c>
      <c r="M13" s="1">
        <f t="shared" si="22"/>
        <v>4181.428</v>
      </c>
      <c r="N13" s="1">
        <f t="shared" si="23"/>
        <v>4263.268</v>
      </c>
      <c r="O13" s="1">
        <f t="shared" si="30"/>
        <v>4510</v>
      </c>
      <c r="P13" s="1">
        <v>1200</v>
      </c>
      <c r="Q13" s="1">
        <v>1100</v>
      </c>
      <c r="R13" s="11">
        <v>360</v>
      </c>
      <c r="S13" s="11">
        <v>573</v>
      </c>
      <c r="T13" s="11">
        <v>519</v>
      </c>
      <c r="U13" s="11">
        <v>455</v>
      </c>
      <c r="V13" s="12">
        <f t="shared" si="0"/>
        <v>1547</v>
      </c>
      <c r="W13" s="11">
        <v>898</v>
      </c>
      <c r="X13" s="11">
        <f>126/2</f>
        <v>63</v>
      </c>
      <c r="Y13" s="11">
        <v>34</v>
      </c>
      <c r="Z13" s="11">
        <v>31</v>
      </c>
      <c r="AA13" s="11">
        <f t="shared" si="1"/>
        <v>3010</v>
      </c>
      <c r="AB13" s="12">
        <f t="shared" si="24"/>
        <v>271.66</v>
      </c>
      <c r="AC13" s="17">
        <f t="shared" si="2"/>
        <v>3056.32</v>
      </c>
      <c r="AD13" s="17">
        <f t="shared" si="3"/>
        <v>3310.428</v>
      </c>
      <c r="AE13" s="17">
        <f t="shared" si="4"/>
        <v>3392.268</v>
      </c>
      <c r="AF13" s="1">
        <v>48</v>
      </c>
      <c r="AG13" s="11">
        <v>24</v>
      </c>
      <c r="AH13" s="11">
        <v>25</v>
      </c>
      <c r="AI13" s="11">
        <v>6</v>
      </c>
      <c r="AJ13" s="20">
        <v>21.5</v>
      </c>
      <c r="AK13" s="20">
        <v>4</v>
      </c>
      <c r="AL13" s="20">
        <v>2.5</v>
      </c>
      <c r="AM13" s="20">
        <v>4.2</v>
      </c>
      <c r="AN13" s="11">
        <v>3.4</v>
      </c>
      <c r="AO13" s="11">
        <v>5</v>
      </c>
      <c r="AP13" s="11">
        <v>28</v>
      </c>
      <c r="AQ13" s="11">
        <f t="shared" si="5"/>
        <v>3010</v>
      </c>
      <c r="AR13" s="11">
        <f t="shared" si="6"/>
        <v>335.948</v>
      </c>
      <c r="AS13" s="11">
        <f t="shared" si="7"/>
        <v>254.108</v>
      </c>
      <c r="AT13" s="1">
        <f t="shared" si="25"/>
        <v>65</v>
      </c>
      <c r="AU13" s="1">
        <f t="shared" si="26"/>
        <v>15</v>
      </c>
      <c r="AV13" s="1" t="str">
        <f t="shared" si="8"/>
        <v>24</v>
      </c>
      <c r="AW13" s="1">
        <f t="shared" si="9"/>
        <v>360</v>
      </c>
      <c r="AX13" s="1">
        <f t="shared" si="27"/>
        <v>60</v>
      </c>
      <c r="AY13" s="1">
        <f t="shared" si="28"/>
        <v>14</v>
      </c>
      <c r="AZ13" s="1" t="str">
        <f t="shared" si="10"/>
        <v>26</v>
      </c>
      <c r="BA13" s="1">
        <f t="shared" si="11"/>
        <v>364</v>
      </c>
      <c r="BB13" s="1">
        <f t="shared" si="12"/>
        <v>724</v>
      </c>
      <c r="BC13" s="1">
        <f t="shared" si="29"/>
        <v>10</v>
      </c>
      <c r="BE13" s="1" t="str">
        <f t="shared" si="13"/>
        <v>147</v>
      </c>
      <c r="BI13" s="1">
        <f t="shared" si="14"/>
        <v>3927.32</v>
      </c>
      <c r="BJ13" s="1">
        <f t="shared" si="15"/>
        <v>4181.428</v>
      </c>
      <c r="BK13" s="1">
        <f t="shared" si="16"/>
        <v>4263.268</v>
      </c>
      <c r="BM13" s="1" t="e">
        <f>BI13*#REF!*BL13/1000</f>
        <v>#REF!</v>
      </c>
      <c r="BN13" s="1" t="e">
        <f>BJ13*#REF!*BL13/1000</f>
        <v>#REF!</v>
      </c>
      <c r="BO13" s="1" t="e">
        <f>BK13*#REF!*BL13/1000</f>
        <v>#REF!</v>
      </c>
      <c r="BP13" s="3">
        <v>0.99</v>
      </c>
      <c r="BR13" s="1">
        <f t="shared" si="17"/>
        <v>0</v>
      </c>
      <c r="BS13" s="1">
        <f t="shared" si="18"/>
        <v>0</v>
      </c>
      <c r="BT13" s="1">
        <f t="shared" si="19"/>
        <v>0</v>
      </c>
    </row>
    <row r="14" spans="1:72">
      <c r="A14" s="1">
        <v>11</v>
      </c>
      <c r="B14" s="8" t="s">
        <v>73</v>
      </c>
      <c r="C14" s="1">
        <v>40</v>
      </c>
      <c r="D14" s="1">
        <v>3620</v>
      </c>
      <c r="F14" s="1">
        <v>65</v>
      </c>
      <c r="G14" s="1">
        <v>20</v>
      </c>
      <c r="H14" s="1">
        <v>60</v>
      </c>
      <c r="I14" s="1">
        <v>19</v>
      </c>
      <c r="J14" s="1">
        <v>10</v>
      </c>
      <c r="K14" s="1">
        <f t="shared" si="20"/>
        <v>974</v>
      </c>
      <c r="L14" s="1">
        <f t="shared" ref="L14:N18" si="31">BI14</f>
        <v>2844.88</v>
      </c>
      <c r="M14" s="1">
        <f t="shared" si="31"/>
        <v>3112.896</v>
      </c>
      <c r="N14" s="1">
        <f t="shared" si="31"/>
        <v>3209.376</v>
      </c>
      <c r="O14" s="1">
        <f t="shared" si="30"/>
        <v>5120</v>
      </c>
      <c r="P14" s="1">
        <v>1200</v>
      </c>
      <c r="Q14" s="1">
        <v>1100</v>
      </c>
      <c r="R14" s="11">
        <v>160</v>
      </c>
      <c r="S14" s="11">
        <v>389</v>
      </c>
      <c r="T14" s="11">
        <v>255</v>
      </c>
      <c r="U14" s="11">
        <v>266</v>
      </c>
      <c r="V14" s="12">
        <f t="shared" si="0"/>
        <v>910</v>
      </c>
      <c r="W14" s="11">
        <v>186</v>
      </c>
      <c r="X14" s="11">
        <f>116/2</f>
        <v>58</v>
      </c>
      <c r="Y14" s="11">
        <v>34</v>
      </c>
      <c r="Z14" s="11">
        <v>23</v>
      </c>
      <c r="AA14" s="11">
        <f t="shared" si="1"/>
        <v>3620</v>
      </c>
      <c r="AB14" s="12">
        <f t="shared" si="24"/>
        <v>279.94</v>
      </c>
      <c r="AC14" s="17">
        <f t="shared" si="2"/>
        <v>1723.88</v>
      </c>
      <c r="AD14" s="17">
        <f t="shared" si="3"/>
        <v>1991.896</v>
      </c>
      <c r="AE14" s="17">
        <f t="shared" si="4"/>
        <v>2088.376</v>
      </c>
      <c r="AF14" s="1">
        <v>48</v>
      </c>
      <c r="AG14" s="11">
        <v>24</v>
      </c>
      <c r="AH14" s="11">
        <v>25</v>
      </c>
      <c r="AI14" s="11">
        <v>6</v>
      </c>
      <c r="AJ14" s="20">
        <v>21.5</v>
      </c>
      <c r="AK14" s="20">
        <v>4</v>
      </c>
      <c r="AL14" s="20">
        <v>2.5</v>
      </c>
      <c r="AM14" s="20">
        <v>4.2</v>
      </c>
      <c r="AN14" s="11">
        <v>3.4</v>
      </c>
      <c r="AO14" s="11">
        <v>5</v>
      </c>
      <c r="AP14" s="11">
        <v>28</v>
      </c>
      <c r="AQ14" s="11">
        <f t="shared" si="5"/>
        <v>3620</v>
      </c>
      <c r="AR14" s="11">
        <f t="shared" si="6"/>
        <v>364.496</v>
      </c>
      <c r="AS14" s="11">
        <f t="shared" si="7"/>
        <v>268.016</v>
      </c>
      <c r="AT14" s="1">
        <f t="shared" ref="AT14:AU18" si="32">F14</f>
        <v>65</v>
      </c>
      <c r="AU14" s="1">
        <f t="shared" si="32"/>
        <v>20</v>
      </c>
      <c r="AV14" s="1" t="str">
        <f t="shared" si="8"/>
        <v>24</v>
      </c>
      <c r="AW14" s="1">
        <f t="shared" si="9"/>
        <v>480</v>
      </c>
      <c r="AX14" s="1">
        <f t="shared" ref="AX14:AY18" si="33">H14</f>
        <v>60</v>
      </c>
      <c r="AY14" s="1">
        <f t="shared" si="33"/>
        <v>19</v>
      </c>
      <c r="AZ14" s="1" t="str">
        <f t="shared" si="10"/>
        <v>26</v>
      </c>
      <c r="BA14" s="1">
        <f t="shared" si="11"/>
        <v>494</v>
      </c>
      <c r="BB14" s="1">
        <f t="shared" si="12"/>
        <v>974</v>
      </c>
      <c r="BC14" s="1">
        <f t="shared" ref="BC14:BC42" si="34">J14</f>
        <v>10</v>
      </c>
      <c r="BE14" s="1" t="str">
        <f t="shared" si="13"/>
        <v>147</v>
      </c>
      <c r="BI14" s="1">
        <f t="shared" si="14"/>
        <v>2844.88</v>
      </c>
      <c r="BJ14" s="1">
        <f t="shared" si="15"/>
        <v>3112.896</v>
      </c>
      <c r="BK14" s="1">
        <f t="shared" si="16"/>
        <v>3209.376</v>
      </c>
      <c r="BM14" s="1" t="e">
        <f>BI14*#REF!*BL14/1000</f>
        <v>#REF!</v>
      </c>
      <c r="BN14" s="1" t="e">
        <f>BJ14*#REF!*BL14/1000</f>
        <v>#REF!</v>
      </c>
      <c r="BO14" s="1" t="e">
        <f>BK14*#REF!*BL14/1000</f>
        <v>#REF!</v>
      </c>
      <c r="BP14" s="3">
        <v>1.27</v>
      </c>
      <c r="BR14" s="1">
        <f t="shared" si="17"/>
        <v>0</v>
      </c>
      <c r="BS14" s="1">
        <f t="shared" si="18"/>
        <v>0</v>
      </c>
      <c r="BT14" s="1">
        <f t="shared" si="19"/>
        <v>0</v>
      </c>
    </row>
    <row r="15" spans="1:72">
      <c r="A15" s="1">
        <v>12</v>
      </c>
      <c r="B15" s="8" t="s">
        <v>73</v>
      </c>
      <c r="D15" s="1">
        <v>3620</v>
      </c>
      <c r="F15" s="1">
        <v>65</v>
      </c>
      <c r="G15" s="1">
        <v>20</v>
      </c>
      <c r="H15" s="1">
        <v>60</v>
      </c>
      <c r="I15" s="1">
        <v>19</v>
      </c>
      <c r="J15" s="1">
        <v>10</v>
      </c>
      <c r="K15" s="1">
        <f t="shared" si="20"/>
        <v>974</v>
      </c>
      <c r="L15" s="1">
        <f t="shared" si="31"/>
        <v>2983.88</v>
      </c>
      <c r="M15" s="1">
        <f t="shared" si="31"/>
        <v>3251.896</v>
      </c>
      <c r="N15" s="1">
        <f t="shared" si="31"/>
        <v>3348.376</v>
      </c>
      <c r="O15" s="1">
        <f t="shared" si="30"/>
        <v>5120</v>
      </c>
      <c r="P15" s="1">
        <v>1200</v>
      </c>
      <c r="Q15" s="1">
        <v>1100</v>
      </c>
      <c r="R15" s="11">
        <v>200</v>
      </c>
      <c r="S15" s="11">
        <v>389</v>
      </c>
      <c r="T15" s="11">
        <v>280</v>
      </c>
      <c r="U15" s="11">
        <v>266</v>
      </c>
      <c r="V15" s="12">
        <f t="shared" si="0"/>
        <v>935</v>
      </c>
      <c r="W15" s="11">
        <v>300</v>
      </c>
      <c r="X15" s="11">
        <f>116/2</f>
        <v>58</v>
      </c>
      <c r="Y15" s="11">
        <v>34</v>
      </c>
      <c r="Z15" s="11">
        <v>23</v>
      </c>
      <c r="AA15" s="11">
        <f t="shared" si="1"/>
        <v>3620</v>
      </c>
      <c r="AB15" s="12">
        <f t="shared" si="24"/>
        <v>279.94</v>
      </c>
      <c r="AC15" s="17">
        <f t="shared" si="2"/>
        <v>1862.88</v>
      </c>
      <c r="AD15" s="17">
        <f t="shared" si="3"/>
        <v>2130.896</v>
      </c>
      <c r="AE15" s="17">
        <f t="shared" si="4"/>
        <v>2227.376</v>
      </c>
      <c r="AF15" s="1">
        <v>48</v>
      </c>
      <c r="AG15" s="11">
        <v>24</v>
      </c>
      <c r="AH15" s="11">
        <v>25</v>
      </c>
      <c r="AI15" s="11">
        <v>6</v>
      </c>
      <c r="AJ15" s="20">
        <v>21.5</v>
      </c>
      <c r="AK15" s="20">
        <v>4</v>
      </c>
      <c r="AL15" s="20">
        <v>2.5</v>
      </c>
      <c r="AM15" s="20">
        <v>4.2</v>
      </c>
      <c r="AN15" s="11">
        <v>3.4</v>
      </c>
      <c r="AO15" s="11">
        <v>5</v>
      </c>
      <c r="AP15" s="11">
        <v>28</v>
      </c>
      <c r="AQ15" s="11">
        <f t="shared" si="5"/>
        <v>3620</v>
      </c>
      <c r="AR15" s="11">
        <f t="shared" si="6"/>
        <v>364.496</v>
      </c>
      <c r="AS15" s="11">
        <f t="shared" si="7"/>
        <v>268.016</v>
      </c>
      <c r="AT15" s="1">
        <f t="shared" si="32"/>
        <v>65</v>
      </c>
      <c r="AU15" s="1">
        <f t="shared" si="32"/>
        <v>20</v>
      </c>
      <c r="AV15" s="1" t="str">
        <f t="shared" si="8"/>
        <v>24</v>
      </c>
      <c r="AW15" s="1">
        <f t="shared" si="9"/>
        <v>480</v>
      </c>
      <c r="AX15" s="1">
        <f t="shared" si="33"/>
        <v>60</v>
      </c>
      <c r="AY15" s="1">
        <f t="shared" si="33"/>
        <v>19</v>
      </c>
      <c r="AZ15" s="1" t="str">
        <f t="shared" si="10"/>
        <v>26</v>
      </c>
      <c r="BA15" s="1">
        <f t="shared" si="11"/>
        <v>494</v>
      </c>
      <c r="BB15" s="1">
        <f t="shared" si="12"/>
        <v>974</v>
      </c>
      <c r="BC15" s="1">
        <f t="shared" si="34"/>
        <v>10</v>
      </c>
      <c r="BE15" s="1" t="str">
        <f t="shared" si="13"/>
        <v>147</v>
      </c>
      <c r="BI15" s="1">
        <f t="shared" si="14"/>
        <v>2983.88</v>
      </c>
      <c r="BJ15" s="1">
        <f t="shared" si="15"/>
        <v>3251.896</v>
      </c>
      <c r="BK15" s="1">
        <f t="shared" si="16"/>
        <v>3348.376</v>
      </c>
      <c r="BM15" s="1" t="e">
        <f>BI15*#REF!*BL15/1000</f>
        <v>#REF!</v>
      </c>
      <c r="BN15" s="1" t="e">
        <f>BJ15*#REF!*BL15/1000</f>
        <v>#REF!</v>
      </c>
      <c r="BO15" s="1" t="e">
        <f>BK15*#REF!*BL15/1000</f>
        <v>#REF!</v>
      </c>
      <c r="BP15" s="3">
        <v>1.21</v>
      </c>
      <c r="BR15" s="1">
        <f t="shared" si="17"/>
        <v>0</v>
      </c>
      <c r="BS15" s="1">
        <f t="shared" si="18"/>
        <v>0</v>
      </c>
      <c r="BT15" s="1">
        <f t="shared" si="19"/>
        <v>0</v>
      </c>
    </row>
    <row r="16" spans="1:72">
      <c r="A16" s="1">
        <v>13</v>
      </c>
      <c r="B16" s="8" t="s">
        <v>73</v>
      </c>
      <c r="D16" s="1">
        <v>3620</v>
      </c>
      <c r="F16" s="1">
        <v>65</v>
      </c>
      <c r="G16" s="1">
        <v>20</v>
      </c>
      <c r="H16" s="1">
        <v>60</v>
      </c>
      <c r="I16" s="1">
        <v>19</v>
      </c>
      <c r="J16" s="1">
        <v>10</v>
      </c>
      <c r="K16" s="1">
        <f t="shared" si="20"/>
        <v>974</v>
      </c>
      <c r="L16" s="1">
        <f t="shared" si="31"/>
        <v>3302.88</v>
      </c>
      <c r="M16" s="1">
        <f t="shared" si="31"/>
        <v>3570.896</v>
      </c>
      <c r="N16" s="1">
        <f t="shared" si="31"/>
        <v>3667.376</v>
      </c>
      <c r="O16" s="1">
        <f t="shared" si="30"/>
        <v>5120</v>
      </c>
      <c r="P16" s="1">
        <v>1200</v>
      </c>
      <c r="Q16" s="1">
        <v>1100</v>
      </c>
      <c r="R16" s="11">
        <v>250</v>
      </c>
      <c r="S16" s="11">
        <v>441</v>
      </c>
      <c r="T16" s="11">
        <v>292</v>
      </c>
      <c r="U16" s="11">
        <v>371</v>
      </c>
      <c r="V16" s="12">
        <f t="shared" si="0"/>
        <v>1104</v>
      </c>
      <c r="W16" s="11">
        <v>450</v>
      </c>
      <c r="X16" s="11">
        <f>116/2</f>
        <v>58</v>
      </c>
      <c r="Y16" s="11">
        <v>34</v>
      </c>
      <c r="Z16" s="11">
        <v>23</v>
      </c>
      <c r="AA16" s="11">
        <f t="shared" si="1"/>
        <v>3620</v>
      </c>
      <c r="AB16" s="12">
        <f t="shared" si="24"/>
        <v>279.94</v>
      </c>
      <c r="AC16" s="17">
        <f t="shared" si="2"/>
        <v>2181.88</v>
      </c>
      <c r="AD16" s="17">
        <f t="shared" si="3"/>
        <v>2449.896</v>
      </c>
      <c r="AE16" s="17">
        <f t="shared" si="4"/>
        <v>2546.376</v>
      </c>
      <c r="AF16" s="1">
        <v>48</v>
      </c>
      <c r="AG16" s="11">
        <v>24</v>
      </c>
      <c r="AH16" s="11">
        <v>25</v>
      </c>
      <c r="AI16" s="11">
        <v>6</v>
      </c>
      <c r="AJ16" s="20">
        <v>21.5</v>
      </c>
      <c r="AK16" s="20">
        <v>4</v>
      </c>
      <c r="AL16" s="20">
        <v>2.5</v>
      </c>
      <c r="AM16" s="20">
        <v>4.2</v>
      </c>
      <c r="AN16" s="11">
        <v>3.4</v>
      </c>
      <c r="AO16" s="11">
        <v>5</v>
      </c>
      <c r="AP16" s="11">
        <v>28</v>
      </c>
      <c r="AQ16" s="11">
        <f t="shared" si="5"/>
        <v>3620</v>
      </c>
      <c r="AR16" s="11">
        <f t="shared" si="6"/>
        <v>364.496</v>
      </c>
      <c r="AS16" s="11">
        <f t="shared" si="7"/>
        <v>268.016</v>
      </c>
      <c r="AT16" s="1">
        <f t="shared" si="32"/>
        <v>65</v>
      </c>
      <c r="AU16" s="1">
        <f t="shared" si="32"/>
        <v>20</v>
      </c>
      <c r="AV16" s="1" t="str">
        <f t="shared" si="8"/>
        <v>24</v>
      </c>
      <c r="AW16" s="1">
        <f t="shared" si="9"/>
        <v>480</v>
      </c>
      <c r="AX16" s="1">
        <f t="shared" si="33"/>
        <v>60</v>
      </c>
      <c r="AY16" s="1">
        <f t="shared" si="33"/>
        <v>19</v>
      </c>
      <c r="AZ16" s="1" t="str">
        <f t="shared" si="10"/>
        <v>26</v>
      </c>
      <c r="BA16" s="1">
        <f t="shared" si="11"/>
        <v>494</v>
      </c>
      <c r="BB16" s="1">
        <f t="shared" si="12"/>
        <v>974</v>
      </c>
      <c r="BC16" s="1">
        <f t="shared" si="34"/>
        <v>10</v>
      </c>
      <c r="BE16" s="1" t="str">
        <f t="shared" si="13"/>
        <v>147</v>
      </c>
      <c r="BI16" s="1">
        <f t="shared" si="14"/>
        <v>3302.88</v>
      </c>
      <c r="BJ16" s="1">
        <f t="shared" si="15"/>
        <v>3570.896</v>
      </c>
      <c r="BK16" s="1">
        <f t="shared" si="16"/>
        <v>3667.376</v>
      </c>
      <c r="BM16" s="1" t="e">
        <f>BI16*#REF!*BL16/1000</f>
        <v>#REF!</v>
      </c>
      <c r="BN16" s="1" t="e">
        <f>BJ16*#REF!*BL16/1000</f>
        <v>#REF!</v>
      </c>
      <c r="BO16" s="1" t="e">
        <f>BK16*#REF!*BL16/1000</f>
        <v>#REF!</v>
      </c>
      <c r="BP16" s="3">
        <v>1.16</v>
      </c>
      <c r="BR16" s="1">
        <f t="shared" si="17"/>
        <v>0</v>
      </c>
      <c r="BS16" s="1">
        <f t="shared" si="18"/>
        <v>0</v>
      </c>
      <c r="BT16" s="1">
        <f t="shared" si="19"/>
        <v>0</v>
      </c>
    </row>
    <row r="17" spans="1:72">
      <c r="A17" s="1">
        <v>14</v>
      </c>
      <c r="B17" s="8" t="s">
        <v>73</v>
      </c>
      <c r="D17" s="1">
        <v>3620</v>
      </c>
      <c r="F17" s="1">
        <v>65</v>
      </c>
      <c r="G17" s="1">
        <v>20</v>
      </c>
      <c r="H17" s="1">
        <v>60</v>
      </c>
      <c r="I17" s="1">
        <v>19</v>
      </c>
      <c r="J17" s="1">
        <v>10</v>
      </c>
      <c r="K17" s="1">
        <f t="shared" si="20"/>
        <v>974</v>
      </c>
      <c r="L17" s="1">
        <f t="shared" si="31"/>
        <v>3822.18</v>
      </c>
      <c r="M17" s="1">
        <f t="shared" si="31"/>
        <v>4090.196</v>
      </c>
      <c r="N17" s="1">
        <f t="shared" si="31"/>
        <v>4186.676</v>
      </c>
      <c r="O17" s="1">
        <f t="shared" si="30"/>
        <v>5120</v>
      </c>
      <c r="P17" s="1">
        <v>1200</v>
      </c>
      <c r="Q17" s="1">
        <v>1100</v>
      </c>
      <c r="R17" s="11">
        <v>320</v>
      </c>
      <c r="S17" s="11">
        <v>506</v>
      </c>
      <c r="T17" s="11">
        <v>396</v>
      </c>
      <c r="U17" s="11">
        <v>371</v>
      </c>
      <c r="V17" s="12">
        <f t="shared" si="0"/>
        <v>1273</v>
      </c>
      <c r="W17" s="11">
        <v>740</v>
      </c>
      <c r="X17" s="11">
        <f>126/2</f>
        <v>63</v>
      </c>
      <c r="Y17" s="11">
        <v>34</v>
      </c>
      <c r="Z17" s="11">
        <v>31</v>
      </c>
      <c r="AA17" s="11">
        <f t="shared" si="1"/>
        <v>3620</v>
      </c>
      <c r="AB17" s="12">
        <f t="shared" si="24"/>
        <v>310.09</v>
      </c>
      <c r="AC17" s="17">
        <f t="shared" si="2"/>
        <v>2701.18</v>
      </c>
      <c r="AD17" s="17">
        <f t="shared" si="3"/>
        <v>2969.196</v>
      </c>
      <c r="AE17" s="17">
        <f t="shared" si="4"/>
        <v>3065.676</v>
      </c>
      <c r="AF17" s="1">
        <v>48</v>
      </c>
      <c r="AG17" s="11">
        <v>24</v>
      </c>
      <c r="AH17" s="11">
        <v>25</v>
      </c>
      <c r="AI17" s="11">
        <v>6</v>
      </c>
      <c r="AJ17" s="20">
        <v>21.5</v>
      </c>
      <c r="AK17" s="20">
        <v>4</v>
      </c>
      <c r="AL17" s="20">
        <v>2.5</v>
      </c>
      <c r="AM17" s="20">
        <v>4.2</v>
      </c>
      <c r="AN17" s="11">
        <v>3.4</v>
      </c>
      <c r="AO17" s="11">
        <v>5</v>
      </c>
      <c r="AP17" s="11">
        <v>28</v>
      </c>
      <c r="AQ17" s="11">
        <f t="shared" si="5"/>
        <v>3620</v>
      </c>
      <c r="AR17" s="11">
        <f t="shared" si="6"/>
        <v>364.496</v>
      </c>
      <c r="AS17" s="11">
        <f t="shared" si="7"/>
        <v>268.016</v>
      </c>
      <c r="AT17" s="1">
        <f t="shared" si="32"/>
        <v>65</v>
      </c>
      <c r="AU17" s="1">
        <f t="shared" si="32"/>
        <v>20</v>
      </c>
      <c r="AV17" s="1" t="str">
        <f t="shared" si="8"/>
        <v>24</v>
      </c>
      <c r="AW17" s="1">
        <f t="shared" si="9"/>
        <v>480</v>
      </c>
      <c r="AX17" s="1">
        <f t="shared" si="33"/>
        <v>60</v>
      </c>
      <c r="AY17" s="1">
        <f t="shared" si="33"/>
        <v>19</v>
      </c>
      <c r="AZ17" s="1" t="str">
        <f t="shared" si="10"/>
        <v>26</v>
      </c>
      <c r="BA17" s="1">
        <f t="shared" si="11"/>
        <v>494</v>
      </c>
      <c r="BB17" s="1">
        <f t="shared" si="12"/>
        <v>974</v>
      </c>
      <c r="BC17" s="1">
        <f t="shared" si="34"/>
        <v>10</v>
      </c>
      <c r="BE17" s="1" t="str">
        <f t="shared" si="13"/>
        <v>147</v>
      </c>
      <c r="BI17" s="1">
        <f t="shared" si="14"/>
        <v>3822.18</v>
      </c>
      <c r="BJ17" s="1">
        <f t="shared" si="15"/>
        <v>4090.196</v>
      </c>
      <c r="BK17" s="1">
        <f t="shared" si="16"/>
        <v>4186.676</v>
      </c>
      <c r="BM17" s="1" t="e">
        <f>BI17*#REF!*BL17/1000</f>
        <v>#REF!</v>
      </c>
      <c r="BN17" s="1" t="e">
        <f>BJ17*#REF!*BL17/1000</f>
        <v>#REF!</v>
      </c>
      <c r="BO17" s="1" t="e">
        <f>BK17*#REF!*BL17/1000</f>
        <v>#REF!</v>
      </c>
      <c r="BP17" s="3">
        <v>1.1</v>
      </c>
      <c r="BR17" s="1">
        <f t="shared" si="17"/>
        <v>0</v>
      </c>
      <c r="BS17" s="1">
        <f t="shared" si="18"/>
        <v>0</v>
      </c>
      <c r="BT17" s="1">
        <f t="shared" si="19"/>
        <v>0</v>
      </c>
    </row>
    <row r="18" spans="1:72">
      <c r="A18" s="1">
        <v>15</v>
      </c>
      <c r="B18" s="8" t="s">
        <v>73</v>
      </c>
      <c r="D18" s="1">
        <v>3620</v>
      </c>
      <c r="F18" s="1">
        <v>65</v>
      </c>
      <c r="G18" s="1">
        <v>20</v>
      </c>
      <c r="H18" s="1">
        <v>60</v>
      </c>
      <c r="I18" s="1">
        <v>19</v>
      </c>
      <c r="J18" s="1">
        <v>10</v>
      </c>
      <c r="K18" s="1">
        <f t="shared" si="20"/>
        <v>974</v>
      </c>
      <c r="L18" s="1">
        <f t="shared" si="31"/>
        <v>4254.18</v>
      </c>
      <c r="M18" s="1">
        <f t="shared" si="31"/>
        <v>4522.196</v>
      </c>
      <c r="N18" s="1">
        <f t="shared" si="31"/>
        <v>4618.676</v>
      </c>
      <c r="O18" s="1">
        <f t="shared" si="30"/>
        <v>5120</v>
      </c>
      <c r="P18" s="1">
        <v>1200</v>
      </c>
      <c r="Q18" s="1">
        <v>1100</v>
      </c>
      <c r="R18" s="11">
        <v>360</v>
      </c>
      <c r="S18" s="11">
        <v>573</v>
      </c>
      <c r="T18" s="11">
        <v>519</v>
      </c>
      <c r="U18" s="11">
        <v>455</v>
      </c>
      <c r="V18" s="12">
        <f t="shared" si="0"/>
        <v>1547</v>
      </c>
      <c r="W18" s="11">
        <v>898</v>
      </c>
      <c r="X18" s="11">
        <f>126/2</f>
        <v>63</v>
      </c>
      <c r="Y18" s="11">
        <v>34</v>
      </c>
      <c r="Z18" s="11">
        <v>31</v>
      </c>
      <c r="AA18" s="11">
        <f t="shared" si="1"/>
        <v>3620</v>
      </c>
      <c r="AB18" s="12">
        <f t="shared" si="24"/>
        <v>310.09</v>
      </c>
      <c r="AC18" s="17">
        <f t="shared" si="2"/>
        <v>3133.18</v>
      </c>
      <c r="AD18" s="17">
        <f t="shared" si="3"/>
        <v>3401.196</v>
      </c>
      <c r="AE18" s="17">
        <f t="shared" si="4"/>
        <v>3497.676</v>
      </c>
      <c r="AF18" s="1">
        <v>48</v>
      </c>
      <c r="AG18" s="11">
        <v>24</v>
      </c>
      <c r="AH18" s="11">
        <v>25</v>
      </c>
      <c r="AI18" s="11">
        <v>6</v>
      </c>
      <c r="AJ18" s="20">
        <v>21.5</v>
      </c>
      <c r="AK18" s="20">
        <v>4</v>
      </c>
      <c r="AL18" s="20">
        <v>2.5</v>
      </c>
      <c r="AM18" s="20">
        <v>4.2</v>
      </c>
      <c r="AN18" s="11">
        <v>3.4</v>
      </c>
      <c r="AO18" s="11">
        <v>5</v>
      </c>
      <c r="AP18" s="11">
        <v>28</v>
      </c>
      <c r="AQ18" s="11">
        <f t="shared" si="5"/>
        <v>3620</v>
      </c>
      <c r="AR18" s="11">
        <f t="shared" si="6"/>
        <v>364.496</v>
      </c>
      <c r="AS18" s="11">
        <f t="shared" si="7"/>
        <v>268.016</v>
      </c>
      <c r="AT18" s="1">
        <f t="shared" si="32"/>
        <v>65</v>
      </c>
      <c r="AU18" s="1">
        <f t="shared" si="32"/>
        <v>20</v>
      </c>
      <c r="AV18" s="1" t="str">
        <f t="shared" si="8"/>
        <v>24</v>
      </c>
      <c r="AW18" s="1">
        <f t="shared" si="9"/>
        <v>480</v>
      </c>
      <c r="AX18" s="1">
        <f t="shared" si="33"/>
        <v>60</v>
      </c>
      <c r="AY18" s="1">
        <f t="shared" si="33"/>
        <v>19</v>
      </c>
      <c r="AZ18" s="1" t="str">
        <f t="shared" si="10"/>
        <v>26</v>
      </c>
      <c r="BA18" s="1">
        <f t="shared" si="11"/>
        <v>494</v>
      </c>
      <c r="BB18" s="1">
        <f t="shared" si="12"/>
        <v>974</v>
      </c>
      <c r="BC18" s="1">
        <f t="shared" si="34"/>
        <v>10</v>
      </c>
      <c r="BE18" s="1" t="str">
        <f t="shared" si="13"/>
        <v>147</v>
      </c>
      <c r="BI18" s="1">
        <f t="shared" si="14"/>
        <v>4254.18</v>
      </c>
      <c r="BJ18" s="1">
        <f t="shared" si="15"/>
        <v>4522.196</v>
      </c>
      <c r="BK18" s="1">
        <f t="shared" si="16"/>
        <v>4618.676</v>
      </c>
      <c r="BM18" s="1" t="e">
        <f>BI18*#REF!*BL18/1000</f>
        <v>#REF!</v>
      </c>
      <c r="BN18" s="1" t="e">
        <f>BJ18*#REF!*BL18/1000</f>
        <v>#REF!</v>
      </c>
      <c r="BO18" s="1" t="e">
        <f>BK18*#REF!*BL18/1000</f>
        <v>#REF!</v>
      </c>
      <c r="BP18" s="3">
        <v>1.05</v>
      </c>
      <c r="BR18" s="1">
        <f t="shared" si="17"/>
        <v>0</v>
      </c>
      <c r="BS18" s="1">
        <f t="shared" si="18"/>
        <v>0</v>
      </c>
      <c r="BT18" s="1">
        <f t="shared" si="19"/>
        <v>0</v>
      </c>
    </row>
    <row r="19" spans="1:72">
      <c r="A19" s="1">
        <v>16</v>
      </c>
      <c r="B19" s="8" t="s">
        <v>73</v>
      </c>
      <c r="C19" s="1">
        <v>50</v>
      </c>
      <c r="D19" s="1">
        <v>4230</v>
      </c>
      <c r="F19" s="1">
        <v>65</v>
      </c>
      <c r="G19" s="1">
        <v>20</v>
      </c>
      <c r="H19" s="1">
        <v>60</v>
      </c>
      <c r="I19" s="1">
        <v>19</v>
      </c>
      <c r="J19" s="1">
        <v>10</v>
      </c>
      <c r="K19" s="1">
        <f t="shared" si="20"/>
        <v>974</v>
      </c>
      <c r="L19" s="1">
        <f t="shared" ref="L19:L28" si="35">BI19</f>
        <v>2915.64</v>
      </c>
      <c r="M19" s="1">
        <f t="shared" ref="M19:M28" si="36">BJ19</f>
        <v>3197.564</v>
      </c>
      <c r="N19" s="1">
        <f t="shared" ref="N19:N28" si="37">BK19</f>
        <v>3308.684</v>
      </c>
      <c r="O19" s="1">
        <f t="shared" ref="O19:O36" si="38">D19+1500</f>
        <v>5730</v>
      </c>
      <c r="P19" s="1">
        <v>1200</v>
      </c>
      <c r="Q19" s="1">
        <v>1100</v>
      </c>
      <c r="R19" s="11">
        <v>160</v>
      </c>
      <c r="S19" s="11">
        <v>389</v>
      </c>
      <c r="T19" s="11">
        <v>255</v>
      </c>
      <c r="U19" s="11">
        <v>266</v>
      </c>
      <c r="V19" s="12">
        <f t="shared" ref="V19:V28" si="39">S19+T19+U19</f>
        <v>910</v>
      </c>
      <c r="W19" s="11">
        <v>186</v>
      </c>
      <c r="X19" s="11">
        <f>116/2</f>
        <v>58</v>
      </c>
      <c r="Y19" s="11">
        <v>34</v>
      </c>
      <c r="Z19" s="11">
        <v>23</v>
      </c>
      <c r="AA19" s="11">
        <f t="shared" ref="AA19:AA28" si="40">D19</f>
        <v>4230</v>
      </c>
      <c r="AB19" s="12">
        <f t="shared" si="24"/>
        <v>315.32</v>
      </c>
      <c r="AC19" s="17">
        <f t="shared" ref="AC19:AC28" si="41">V19+AB19*2+W19+Y19*2</f>
        <v>1794.64</v>
      </c>
      <c r="AD19" s="17">
        <f t="shared" ref="AD19:AD28" si="42">V19+AB19*2+W19+Y19*2+AS19</f>
        <v>2076.564</v>
      </c>
      <c r="AE19" s="17">
        <f t="shared" ref="AE19:AE28" si="43">V19+AB19*2+W19+Y19*2+AR19</f>
        <v>2187.684</v>
      </c>
      <c r="AF19" s="1">
        <v>48</v>
      </c>
      <c r="AG19" s="11">
        <v>24</v>
      </c>
      <c r="AH19" s="11">
        <v>25</v>
      </c>
      <c r="AI19" s="11">
        <v>6</v>
      </c>
      <c r="AJ19" s="20">
        <v>21.5</v>
      </c>
      <c r="AK19" s="20">
        <v>4</v>
      </c>
      <c r="AL19" s="20">
        <v>2.5</v>
      </c>
      <c r="AM19" s="20">
        <v>4.2</v>
      </c>
      <c r="AN19" s="11">
        <v>3.4</v>
      </c>
      <c r="AO19" s="11">
        <v>5</v>
      </c>
      <c r="AP19" s="11">
        <v>28</v>
      </c>
      <c r="AQ19" s="11">
        <f t="shared" ref="AQ19:AQ28" si="44">D19</f>
        <v>4230</v>
      </c>
      <c r="AR19" s="11">
        <f t="shared" ref="AR19:AR28" si="45">(AQ19+1600)/1000*AN19*2+AF19+AG19+AH19+AI19+AJ19+AK19+AL19+AM19+AO19+AP19+(AQ19+400)/1000*10*4</f>
        <v>393.044</v>
      </c>
      <c r="AS19" s="11">
        <f t="shared" ref="AS19:AS28" si="46">(AQ19+1600)/1000*AN19*2+AF19+AG19+AH19+AI19+AJ19+AK19+AL19+AM19+AO19+AP19+(AQ19+400)/1000*4*4</f>
        <v>281.924</v>
      </c>
      <c r="AT19" s="1">
        <f t="shared" ref="AT19:AT28" si="47">F19</f>
        <v>65</v>
      </c>
      <c r="AU19" s="1">
        <f t="shared" ref="AU19:AU28" si="48">G19</f>
        <v>20</v>
      </c>
      <c r="AV19" s="1" t="str">
        <f t="shared" ref="AV19:AV28" si="49">IF(AT19=65,"24",IF(AT19=75,"28"))</f>
        <v>24</v>
      </c>
      <c r="AW19" s="1">
        <f t="shared" ref="AW19:AW28" si="50">AU19*AV19</f>
        <v>480</v>
      </c>
      <c r="AX19" s="1">
        <f t="shared" ref="AX19:AX28" si="51">H19</f>
        <v>60</v>
      </c>
      <c r="AY19" s="1">
        <f t="shared" ref="AY19:AY28" si="52">I19</f>
        <v>19</v>
      </c>
      <c r="AZ19" s="1" t="str">
        <f t="shared" ref="AZ19:AZ28" si="53">IF(AX19=60,"26")</f>
        <v>26</v>
      </c>
      <c r="BA19" s="1">
        <f t="shared" ref="BA19:BA28" si="54">AZ19*AY19</f>
        <v>494</v>
      </c>
      <c r="BB19" s="1">
        <f t="shared" ref="BB19:BB28" si="55">BA19+AW19</f>
        <v>974</v>
      </c>
      <c r="BC19" s="1">
        <f t="shared" si="34"/>
        <v>10</v>
      </c>
      <c r="BE19" s="1" t="str">
        <f t="shared" ref="BE19:BE28" si="56">IF(BC19=2.5,"92",IF(BC19=10,"147",IF(BC19=25,"182",IF(BC19=63,"320",IF(BC19=107,"491",IF(BC19=160,"520",IF(BC19=200,"600")))))))</f>
        <v>147</v>
      </c>
      <c r="BI19" s="1">
        <f t="shared" ref="BI19:BI28" si="57">BE19+BB19+AC19</f>
        <v>2915.64</v>
      </c>
      <c r="BJ19" s="1">
        <f t="shared" ref="BJ19:BJ28" si="58">BE19+BB19+AD19</f>
        <v>3197.564</v>
      </c>
      <c r="BK19" s="1">
        <f t="shared" ref="BK19:BK28" si="59">BE19+BB19+AE19</f>
        <v>3308.684</v>
      </c>
      <c r="BM19" s="1" t="e">
        <f>BI19*#REF!*BL19/1000</f>
        <v>#REF!</v>
      </c>
      <c r="BN19" s="1" t="e">
        <f>BJ19*#REF!*BL19/1000</f>
        <v>#REF!</v>
      </c>
      <c r="BO19" s="1" t="e">
        <f>BK19*#REF!*BL19/1000</f>
        <v>#REF!</v>
      </c>
      <c r="BP19" s="3">
        <v>1.27</v>
      </c>
      <c r="BR19" s="1">
        <f t="shared" si="17"/>
        <v>0</v>
      </c>
      <c r="BS19" s="1">
        <f t="shared" si="18"/>
        <v>0</v>
      </c>
      <c r="BT19" s="1">
        <f t="shared" si="19"/>
        <v>0</v>
      </c>
    </row>
    <row r="20" spans="1:72">
      <c r="A20" s="1">
        <v>17</v>
      </c>
      <c r="B20" s="8" t="s">
        <v>73</v>
      </c>
      <c r="D20" s="1">
        <v>4230</v>
      </c>
      <c r="F20" s="1">
        <v>65</v>
      </c>
      <c r="G20" s="1">
        <v>20</v>
      </c>
      <c r="H20" s="1">
        <v>60</v>
      </c>
      <c r="I20" s="1">
        <v>19</v>
      </c>
      <c r="J20" s="1">
        <v>10</v>
      </c>
      <c r="K20" s="1">
        <f t="shared" si="20"/>
        <v>974</v>
      </c>
      <c r="L20" s="1">
        <f t="shared" si="35"/>
        <v>3054.64</v>
      </c>
      <c r="M20" s="1">
        <f t="shared" si="36"/>
        <v>3336.564</v>
      </c>
      <c r="N20" s="1">
        <f t="shared" si="37"/>
        <v>3447.684</v>
      </c>
      <c r="O20" s="1">
        <f t="shared" si="38"/>
        <v>5730</v>
      </c>
      <c r="P20" s="1">
        <v>1200</v>
      </c>
      <c r="Q20" s="1">
        <v>1100</v>
      </c>
      <c r="R20" s="11">
        <v>200</v>
      </c>
      <c r="S20" s="11">
        <v>389</v>
      </c>
      <c r="T20" s="11">
        <v>280</v>
      </c>
      <c r="U20" s="11">
        <v>266</v>
      </c>
      <c r="V20" s="12">
        <f t="shared" si="39"/>
        <v>935</v>
      </c>
      <c r="W20" s="11">
        <v>300</v>
      </c>
      <c r="X20" s="11">
        <f>116/2</f>
        <v>58</v>
      </c>
      <c r="Y20" s="11">
        <v>34</v>
      </c>
      <c r="Z20" s="11">
        <v>23</v>
      </c>
      <c r="AA20" s="11">
        <f t="shared" si="40"/>
        <v>4230</v>
      </c>
      <c r="AB20" s="12">
        <f t="shared" si="24"/>
        <v>315.32</v>
      </c>
      <c r="AC20" s="17">
        <f t="shared" si="41"/>
        <v>1933.64</v>
      </c>
      <c r="AD20" s="17">
        <f t="shared" si="42"/>
        <v>2215.564</v>
      </c>
      <c r="AE20" s="17">
        <f t="shared" si="43"/>
        <v>2326.684</v>
      </c>
      <c r="AF20" s="1">
        <v>48</v>
      </c>
      <c r="AG20" s="11">
        <v>24</v>
      </c>
      <c r="AH20" s="11">
        <v>25</v>
      </c>
      <c r="AI20" s="11">
        <v>6</v>
      </c>
      <c r="AJ20" s="20">
        <v>21.5</v>
      </c>
      <c r="AK20" s="20">
        <v>4</v>
      </c>
      <c r="AL20" s="20">
        <v>2.5</v>
      </c>
      <c r="AM20" s="20">
        <v>4.2</v>
      </c>
      <c r="AN20" s="11">
        <v>3.4</v>
      </c>
      <c r="AO20" s="11">
        <v>5</v>
      </c>
      <c r="AP20" s="11">
        <v>28</v>
      </c>
      <c r="AQ20" s="11">
        <f t="shared" si="44"/>
        <v>4230</v>
      </c>
      <c r="AR20" s="11">
        <f t="shared" si="45"/>
        <v>393.044</v>
      </c>
      <c r="AS20" s="11">
        <f t="shared" si="46"/>
        <v>281.924</v>
      </c>
      <c r="AT20" s="1">
        <f t="shared" si="47"/>
        <v>65</v>
      </c>
      <c r="AU20" s="1">
        <f t="shared" si="48"/>
        <v>20</v>
      </c>
      <c r="AV20" s="1" t="str">
        <f t="shared" si="49"/>
        <v>24</v>
      </c>
      <c r="AW20" s="1">
        <f t="shared" si="50"/>
        <v>480</v>
      </c>
      <c r="AX20" s="1">
        <f t="shared" si="51"/>
        <v>60</v>
      </c>
      <c r="AY20" s="1">
        <f t="shared" si="52"/>
        <v>19</v>
      </c>
      <c r="AZ20" s="1" t="str">
        <f t="shared" si="53"/>
        <v>26</v>
      </c>
      <c r="BA20" s="1">
        <f t="shared" si="54"/>
        <v>494</v>
      </c>
      <c r="BB20" s="1">
        <f t="shared" si="55"/>
        <v>974</v>
      </c>
      <c r="BC20" s="1">
        <f t="shared" si="34"/>
        <v>10</v>
      </c>
      <c r="BE20" s="1" t="str">
        <f t="shared" si="56"/>
        <v>147</v>
      </c>
      <c r="BI20" s="1">
        <f t="shared" si="57"/>
        <v>3054.64</v>
      </c>
      <c r="BJ20" s="1">
        <f t="shared" si="58"/>
        <v>3336.564</v>
      </c>
      <c r="BK20" s="1">
        <f t="shared" si="59"/>
        <v>3447.684</v>
      </c>
      <c r="BM20" s="1" t="e">
        <f>BI20*#REF!*BL20/1000</f>
        <v>#REF!</v>
      </c>
      <c r="BN20" s="1" t="e">
        <f>BJ20*#REF!*BL20/1000</f>
        <v>#REF!</v>
      </c>
      <c r="BO20" s="1" t="e">
        <f>BK20*#REF!*BL20/1000</f>
        <v>#REF!</v>
      </c>
      <c r="BP20" s="3">
        <v>1.21</v>
      </c>
      <c r="BR20" s="1">
        <f t="shared" si="17"/>
        <v>0</v>
      </c>
      <c r="BS20" s="1">
        <f t="shared" si="18"/>
        <v>0</v>
      </c>
      <c r="BT20" s="1">
        <f t="shared" si="19"/>
        <v>0</v>
      </c>
    </row>
    <row r="21" spans="1:72">
      <c r="A21" s="1">
        <v>18</v>
      </c>
      <c r="B21" s="8" t="s">
        <v>73</v>
      </c>
      <c r="D21" s="1">
        <v>4230</v>
      </c>
      <c r="F21" s="1">
        <v>65</v>
      </c>
      <c r="G21" s="1">
        <v>20</v>
      </c>
      <c r="H21" s="1">
        <v>60</v>
      </c>
      <c r="I21" s="1">
        <v>19</v>
      </c>
      <c r="J21" s="1">
        <v>10</v>
      </c>
      <c r="K21" s="1">
        <f t="shared" si="20"/>
        <v>974</v>
      </c>
      <c r="L21" s="1">
        <f t="shared" si="35"/>
        <v>3373.64</v>
      </c>
      <c r="M21" s="1">
        <f t="shared" si="36"/>
        <v>3655.564</v>
      </c>
      <c r="N21" s="1">
        <f t="shared" si="37"/>
        <v>3766.684</v>
      </c>
      <c r="O21" s="1">
        <f t="shared" si="38"/>
        <v>5730</v>
      </c>
      <c r="P21" s="1">
        <v>1200</v>
      </c>
      <c r="Q21" s="1">
        <v>1100</v>
      </c>
      <c r="R21" s="11">
        <v>250</v>
      </c>
      <c r="S21" s="11">
        <v>441</v>
      </c>
      <c r="T21" s="11">
        <v>292</v>
      </c>
      <c r="U21" s="11">
        <v>371</v>
      </c>
      <c r="V21" s="12">
        <f t="shared" si="39"/>
        <v>1104</v>
      </c>
      <c r="W21" s="11">
        <v>450</v>
      </c>
      <c r="X21" s="11">
        <f>116/2</f>
        <v>58</v>
      </c>
      <c r="Y21" s="11">
        <v>34</v>
      </c>
      <c r="Z21" s="11">
        <v>23</v>
      </c>
      <c r="AA21" s="11">
        <f t="shared" si="40"/>
        <v>4230</v>
      </c>
      <c r="AB21" s="12">
        <f t="shared" si="24"/>
        <v>315.32</v>
      </c>
      <c r="AC21" s="17">
        <f t="shared" si="41"/>
        <v>2252.64</v>
      </c>
      <c r="AD21" s="17">
        <f t="shared" si="42"/>
        <v>2534.564</v>
      </c>
      <c r="AE21" s="17">
        <f t="shared" si="43"/>
        <v>2645.684</v>
      </c>
      <c r="AF21" s="1">
        <v>48</v>
      </c>
      <c r="AG21" s="11">
        <v>24</v>
      </c>
      <c r="AH21" s="11">
        <v>25</v>
      </c>
      <c r="AI21" s="11">
        <v>6</v>
      </c>
      <c r="AJ21" s="20">
        <v>21.5</v>
      </c>
      <c r="AK21" s="20">
        <v>4</v>
      </c>
      <c r="AL21" s="20">
        <v>2.5</v>
      </c>
      <c r="AM21" s="20">
        <v>4.2</v>
      </c>
      <c r="AN21" s="11">
        <v>3.4</v>
      </c>
      <c r="AO21" s="11">
        <v>5</v>
      </c>
      <c r="AP21" s="11">
        <v>28</v>
      </c>
      <c r="AQ21" s="11">
        <f t="shared" si="44"/>
        <v>4230</v>
      </c>
      <c r="AR21" s="11">
        <f t="shared" si="45"/>
        <v>393.044</v>
      </c>
      <c r="AS21" s="11">
        <f t="shared" si="46"/>
        <v>281.924</v>
      </c>
      <c r="AT21" s="1">
        <f t="shared" si="47"/>
        <v>65</v>
      </c>
      <c r="AU21" s="1">
        <f t="shared" si="48"/>
        <v>20</v>
      </c>
      <c r="AV21" s="1" t="str">
        <f t="shared" si="49"/>
        <v>24</v>
      </c>
      <c r="AW21" s="1">
        <f t="shared" si="50"/>
        <v>480</v>
      </c>
      <c r="AX21" s="1">
        <f t="shared" si="51"/>
        <v>60</v>
      </c>
      <c r="AY21" s="1">
        <f t="shared" si="52"/>
        <v>19</v>
      </c>
      <c r="AZ21" s="1" t="str">
        <f t="shared" si="53"/>
        <v>26</v>
      </c>
      <c r="BA21" s="1">
        <f t="shared" si="54"/>
        <v>494</v>
      </c>
      <c r="BB21" s="1">
        <f t="shared" si="55"/>
        <v>974</v>
      </c>
      <c r="BC21" s="1">
        <f t="shared" si="34"/>
        <v>10</v>
      </c>
      <c r="BE21" s="1" t="str">
        <f t="shared" si="56"/>
        <v>147</v>
      </c>
      <c r="BI21" s="1">
        <f t="shared" si="57"/>
        <v>3373.64</v>
      </c>
      <c r="BJ21" s="1">
        <f t="shared" si="58"/>
        <v>3655.564</v>
      </c>
      <c r="BK21" s="1">
        <f t="shared" si="59"/>
        <v>3766.684</v>
      </c>
      <c r="BM21" s="1" t="e">
        <f>BI21*#REF!*BL21/1000</f>
        <v>#REF!</v>
      </c>
      <c r="BN21" s="1" t="e">
        <f>BJ21*#REF!*BL21/1000</f>
        <v>#REF!</v>
      </c>
      <c r="BO21" s="1" t="e">
        <f>BK21*#REF!*BL21/1000</f>
        <v>#REF!</v>
      </c>
      <c r="BP21" s="3">
        <v>1.16</v>
      </c>
      <c r="BR21" s="1">
        <f t="shared" si="17"/>
        <v>0</v>
      </c>
      <c r="BS21" s="1">
        <f t="shared" si="18"/>
        <v>0</v>
      </c>
      <c r="BT21" s="1">
        <f t="shared" si="19"/>
        <v>0</v>
      </c>
    </row>
    <row r="22" spans="1:72">
      <c r="A22" s="1">
        <v>19</v>
      </c>
      <c r="B22" s="8" t="s">
        <v>73</v>
      </c>
      <c r="D22" s="1">
        <v>4230</v>
      </c>
      <c r="F22" s="1">
        <v>65</v>
      </c>
      <c r="G22" s="1">
        <v>20</v>
      </c>
      <c r="H22" s="1">
        <v>60</v>
      </c>
      <c r="I22" s="1">
        <v>19</v>
      </c>
      <c r="J22" s="1">
        <v>10</v>
      </c>
      <c r="K22" s="1">
        <f t="shared" si="20"/>
        <v>974</v>
      </c>
      <c r="L22" s="1">
        <f t="shared" si="35"/>
        <v>3899.04</v>
      </c>
      <c r="M22" s="1">
        <f t="shared" si="36"/>
        <v>4180.964</v>
      </c>
      <c r="N22" s="1">
        <f t="shared" si="37"/>
        <v>4292.084</v>
      </c>
      <c r="O22" s="1">
        <f t="shared" si="38"/>
        <v>5730</v>
      </c>
      <c r="P22" s="1">
        <v>1200</v>
      </c>
      <c r="Q22" s="1">
        <v>1100</v>
      </c>
      <c r="R22" s="11">
        <v>320</v>
      </c>
      <c r="S22" s="11">
        <v>506</v>
      </c>
      <c r="T22" s="11">
        <v>396</v>
      </c>
      <c r="U22" s="11">
        <v>371</v>
      </c>
      <c r="V22" s="12">
        <f t="shared" si="39"/>
        <v>1273</v>
      </c>
      <c r="W22" s="11">
        <v>740</v>
      </c>
      <c r="X22" s="11">
        <f>126/2</f>
        <v>63</v>
      </c>
      <c r="Y22" s="11">
        <v>34</v>
      </c>
      <c r="Z22" s="11">
        <v>31</v>
      </c>
      <c r="AA22" s="11">
        <f t="shared" si="40"/>
        <v>4230</v>
      </c>
      <c r="AB22" s="12">
        <f t="shared" si="24"/>
        <v>348.52</v>
      </c>
      <c r="AC22" s="17">
        <f t="shared" si="41"/>
        <v>2778.04</v>
      </c>
      <c r="AD22" s="17">
        <f t="shared" si="42"/>
        <v>3059.964</v>
      </c>
      <c r="AE22" s="17">
        <f t="shared" si="43"/>
        <v>3171.084</v>
      </c>
      <c r="AF22" s="1">
        <v>48</v>
      </c>
      <c r="AG22" s="11">
        <v>24</v>
      </c>
      <c r="AH22" s="11">
        <v>25</v>
      </c>
      <c r="AI22" s="11">
        <v>6</v>
      </c>
      <c r="AJ22" s="20">
        <v>21.5</v>
      </c>
      <c r="AK22" s="20">
        <v>4</v>
      </c>
      <c r="AL22" s="20">
        <v>2.5</v>
      </c>
      <c r="AM22" s="20">
        <v>4.2</v>
      </c>
      <c r="AN22" s="11">
        <v>3.4</v>
      </c>
      <c r="AO22" s="11">
        <v>5</v>
      </c>
      <c r="AP22" s="11">
        <v>28</v>
      </c>
      <c r="AQ22" s="11">
        <f t="shared" si="44"/>
        <v>4230</v>
      </c>
      <c r="AR22" s="11">
        <f t="shared" si="45"/>
        <v>393.044</v>
      </c>
      <c r="AS22" s="11">
        <f t="shared" si="46"/>
        <v>281.924</v>
      </c>
      <c r="AT22" s="1">
        <f t="shared" si="47"/>
        <v>65</v>
      </c>
      <c r="AU22" s="1">
        <f t="shared" si="48"/>
        <v>20</v>
      </c>
      <c r="AV22" s="1" t="str">
        <f t="shared" si="49"/>
        <v>24</v>
      </c>
      <c r="AW22" s="1">
        <f t="shared" si="50"/>
        <v>480</v>
      </c>
      <c r="AX22" s="1">
        <f t="shared" si="51"/>
        <v>60</v>
      </c>
      <c r="AY22" s="1">
        <f t="shared" si="52"/>
        <v>19</v>
      </c>
      <c r="AZ22" s="1" t="str">
        <f t="shared" si="53"/>
        <v>26</v>
      </c>
      <c r="BA22" s="1">
        <f t="shared" si="54"/>
        <v>494</v>
      </c>
      <c r="BB22" s="1">
        <f t="shared" si="55"/>
        <v>974</v>
      </c>
      <c r="BC22" s="1">
        <f t="shared" si="34"/>
        <v>10</v>
      </c>
      <c r="BE22" s="1" t="str">
        <f t="shared" si="56"/>
        <v>147</v>
      </c>
      <c r="BI22" s="1">
        <f t="shared" si="57"/>
        <v>3899.04</v>
      </c>
      <c r="BJ22" s="1">
        <f t="shared" si="58"/>
        <v>4180.964</v>
      </c>
      <c r="BK22" s="1">
        <f t="shared" si="59"/>
        <v>4292.084</v>
      </c>
      <c r="BM22" s="1" t="e">
        <f>BI22*#REF!*BL22/1000</f>
        <v>#REF!</v>
      </c>
      <c r="BN22" s="1" t="e">
        <f>BJ22*#REF!*BL22/1000</f>
        <v>#REF!</v>
      </c>
      <c r="BO22" s="1" t="e">
        <f>BK22*#REF!*BL22/1000</f>
        <v>#REF!</v>
      </c>
      <c r="BP22" s="3">
        <v>1.1</v>
      </c>
      <c r="BR22" s="1">
        <f t="shared" si="17"/>
        <v>0</v>
      </c>
      <c r="BS22" s="1">
        <f t="shared" si="18"/>
        <v>0</v>
      </c>
      <c r="BT22" s="1">
        <f t="shared" si="19"/>
        <v>0</v>
      </c>
    </row>
    <row r="23" spans="1:72">
      <c r="A23" s="1">
        <v>20</v>
      </c>
      <c r="B23" s="8" t="s">
        <v>73</v>
      </c>
      <c r="D23" s="1">
        <v>4230</v>
      </c>
      <c r="F23" s="1">
        <v>65</v>
      </c>
      <c r="G23" s="1">
        <v>20</v>
      </c>
      <c r="H23" s="1">
        <v>60</v>
      </c>
      <c r="I23" s="1">
        <v>19</v>
      </c>
      <c r="J23" s="1">
        <v>10</v>
      </c>
      <c r="K23" s="1">
        <f t="shared" si="20"/>
        <v>974</v>
      </c>
      <c r="L23" s="1">
        <f t="shared" si="35"/>
        <v>4331.04</v>
      </c>
      <c r="M23" s="1">
        <f t="shared" si="36"/>
        <v>4612.964</v>
      </c>
      <c r="N23" s="1">
        <f t="shared" si="37"/>
        <v>4724.084</v>
      </c>
      <c r="O23" s="1">
        <f t="shared" si="38"/>
        <v>5730</v>
      </c>
      <c r="P23" s="1">
        <v>1200</v>
      </c>
      <c r="Q23" s="1">
        <v>1100</v>
      </c>
      <c r="R23" s="11">
        <v>360</v>
      </c>
      <c r="S23" s="11">
        <v>573</v>
      </c>
      <c r="T23" s="11">
        <v>519</v>
      </c>
      <c r="U23" s="11">
        <v>455</v>
      </c>
      <c r="V23" s="12">
        <f t="shared" si="39"/>
        <v>1547</v>
      </c>
      <c r="W23" s="11">
        <v>898</v>
      </c>
      <c r="X23" s="11">
        <f>126/2</f>
        <v>63</v>
      </c>
      <c r="Y23" s="11">
        <v>34</v>
      </c>
      <c r="Z23" s="11">
        <v>31</v>
      </c>
      <c r="AA23" s="11">
        <f t="shared" si="40"/>
        <v>4230</v>
      </c>
      <c r="AB23" s="12">
        <f t="shared" si="24"/>
        <v>348.52</v>
      </c>
      <c r="AC23" s="17">
        <f t="shared" si="41"/>
        <v>3210.04</v>
      </c>
      <c r="AD23" s="17">
        <f t="shared" si="42"/>
        <v>3491.964</v>
      </c>
      <c r="AE23" s="17">
        <f t="shared" si="43"/>
        <v>3603.084</v>
      </c>
      <c r="AF23" s="1">
        <v>48</v>
      </c>
      <c r="AG23" s="11">
        <v>24</v>
      </c>
      <c r="AH23" s="11">
        <v>25</v>
      </c>
      <c r="AI23" s="11">
        <v>6</v>
      </c>
      <c r="AJ23" s="20">
        <v>21.5</v>
      </c>
      <c r="AK23" s="20">
        <v>4</v>
      </c>
      <c r="AL23" s="20">
        <v>2.5</v>
      </c>
      <c r="AM23" s="20">
        <v>4.2</v>
      </c>
      <c r="AN23" s="11">
        <v>3.4</v>
      </c>
      <c r="AO23" s="11">
        <v>5</v>
      </c>
      <c r="AP23" s="11">
        <v>28</v>
      </c>
      <c r="AQ23" s="11">
        <f t="shared" si="44"/>
        <v>4230</v>
      </c>
      <c r="AR23" s="11">
        <f t="shared" si="45"/>
        <v>393.044</v>
      </c>
      <c r="AS23" s="11">
        <f t="shared" si="46"/>
        <v>281.924</v>
      </c>
      <c r="AT23" s="1">
        <f t="shared" si="47"/>
        <v>65</v>
      </c>
      <c r="AU23" s="1">
        <f t="shared" si="48"/>
        <v>20</v>
      </c>
      <c r="AV23" s="1" t="str">
        <f t="shared" si="49"/>
        <v>24</v>
      </c>
      <c r="AW23" s="1">
        <f t="shared" si="50"/>
        <v>480</v>
      </c>
      <c r="AX23" s="1">
        <f t="shared" si="51"/>
        <v>60</v>
      </c>
      <c r="AY23" s="1">
        <f t="shared" si="52"/>
        <v>19</v>
      </c>
      <c r="AZ23" s="1" t="str">
        <f t="shared" si="53"/>
        <v>26</v>
      </c>
      <c r="BA23" s="1">
        <f t="shared" si="54"/>
        <v>494</v>
      </c>
      <c r="BB23" s="1">
        <f t="shared" si="55"/>
        <v>974</v>
      </c>
      <c r="BC23" s="1">
        <f t="shared" si="34"/>
        <v>10</v>
      </c>
      <c r="BE23" s="1" t="str">
        <f t="shared" si="56"/>
        <v>147</v>
      </c>
      <c r="BI23" s="1">
        <f t="shared" si="57"/>
        <v>4331.04</v>
      </c>
      <c r="BJ23" s="1">
        <f t="shared" si="58"/>
        <v>4612.964</v>
      </c>
      <c r="BK23" s="1">
        <f t="shared" si="59"/>
        <v>4724.084</v>
      </c>
      <c r="BM23" s="1" t="e">
        <f>BI23*#REF!*BL23/1000</f>
        <v>#REF!</v>
      </c>
      <c r="BN23" s="1" t="e">
        <f>BJ23*#REF!*BL23/1000</f>
        <v>#REF!</v>
      </c>
      <c r="BO23" s="1" t="e">
        <f>BK23*#REF!*BL23/1000</f>
        <v>#REF!</v>
      </c>
      <c r="BP23" s="3">
        <v>1.05</v>
      </c>
      <c r="BR23" s="1">
        <f t="shared" si="17"/>
        <v>0</v>
      </c>
      <c r="BS23" s="1">
        <f t="shared" si="18"/>
        <v>0</v>
      </c>
      <c r="BT23" s="1">
        <f t="shared" si="19"/>
        <v>0</v>
      </c>
    </row>
    <row r="24" spans="1:72">
      <c r="A24" s="1">
        <v>21</v>
      </c>
      <c r="B24" s="8" t="s">
        <v>73</v>
      </c>
      <c r="C24" s="1">
        <v>60</v>
      </c>
      <c r="D24" s="1">
        <v>4840</v>
      </c>
      <c r="F24" s="1">
        <v>65</v>
      </c>
      <c r="G24" s="1">
        <v>20</v>
      </c>
      <c r="H24" s="1">
        <v>60</v>
      </c>
      <c r="I24" s="1">
        <v>19</v>
      </c>
      <c r="J24" s="1">
        <v>10</v>
      </c>
      <c r="K24" s="1">
        <f t="shared" si="20"/>
        <v>974</v>
      </c>
      <c r="L24" s="1">
        <f t="shared" si="35"/>
        <v>2986.4</v>
      </c>
      <c r="M24" s="1">
        <f t="shared" si="36"/>
        <v>3282.232</v>
      </c>
      <c r="N24" s="1">
        <f t="shared" si="37"/>
        <v>3407.992</v>
      </c>
      <c r="O24" s="1">
        <f t="shared" si="38"/>
        <v>6340</v>
      </c>
      <c r="P24" s="1">
        <v>1200</v>
      </c>
      <c r="Q24" s="1">
        <v>1100</v>
      </c>
      <c r="R24" s="11">
        <v>160</v>
      </c>
      <c r="S24" s="11">
        <v>389</v>
      </c>
      <c r="T24" s="11">
        <v>255</v>
      </c>
      <c r="U24" s="11">
        <v>266</v>
      </c>
      <c r="V24" s="12">
        <f t="shared" si="39"/>
        <v>910</v>
      </c>
      <c r="W24" s="11">
        <v>186</v>
      </c>
      <c r="X24" s="11">
        <f>116/2</f>
        <v>58</v>
      </c>
      <c r="Y24" s="11">
        <v>34</v>
      </c>
      <c r="Z24" s="11">
        <v>23</v>
      </c>
      <c r="AA24" s="11">
        <f t="shared" si="40"/>
        <v>4840</v>
      </c>
      <c r="AB24" s="12">
        <f t="shared" si="24"/>
        <v>350.7</v>
      </c>
      <c r="AC24" s="17">
        <f t="shared" si="41"/>
        <v>1865.4</v>
      </c>
      <c r="AD24" s="17">
        <f t="shared" si="42"/>
        <v>2161.232</v>
      </c>
      <c r="AE24" s="17">
        <f t="shared" si="43"/>
        <v>2286.992</v>
      </c>
      <c r="AF24" s="1">
        <v>48</v>
      </c>
      <c r="AG24" s="11">
        <v>24</v>
      </c>
      <c r="AH24" s="11">
        <v>25</v>
      </c>
      <c r="AI24" s="11">
        <v>6</v>
      </c>
      <c r="AJ24" s="20">
        <v>21.5</v>
      </c>
      <c r="AK24" s="20">
        <v>4</v>
      </c>
      <c r="AL24" s="20">
        <v>2.5</v>
      </c>
      <c r="AM24" s="20">
        <v>4.2</v>
      </c>
      <c r="AN24" s="11">
        <v>3.4</v>
      </c>
      <c r="AO24" s="11">
        <v>5</v>
      </c>
      <c r="AP24" s="11">
        <v>28</v>
      </c>
      <c r="AQ24" s="11">
        <f t="shared" si="44"/>
        <v>4840</v>
      </c>
      <c r="AR24" s="11">
        <f t="shared" si="45"/>
        <v>421.592</v>
      </c>
      <c r="AS24" s="11">
        <f t="shared" si="46"/>
        <v>295.832</v>
      </c>
      <c r="AT24" s="1">
        <f t="shared" si="47"/>
        <v>65</v>
      </c>
      <c r="AU24" s="1">
        <f t="shared" si="48"/>
        <v>20</v>
      </c>
      <c r="AV24" s="1" t="str">
        <f t="shared" si="49"/>
        <v>24</v>
      </c>
      <c r="AW24" s="1">
        <f t="shared" si="50"/>
        <v>480</v>
      </c>
      <c r="AX24" s="1">
        <f t="shared" si="51"/>
        <v>60</v>
      </c>
      <c r="AY24" s="1">
        <f t="shared" si="52"/>
        <v>19</v>
      </c>
      <c r="AZ24" s="1" t="str">
        <f t="shared" si="53"/>
        <v>26</v>
      </c>
      <c r="BA24" s="1">
        <f t="shared" si="54"/>
        <v>494</v>
      </c>
      <c r="BB24" s="1">
        <f t="shared" si="55"/>
        <v>974</v>
      </c>
      <c r="BC24" s="1">
        <f t="shared" si="34"/>
        <v>10</v>
      </c>
      <c r="BE24" s="1" t="str">
        <f t="shared" si="56"/>
        <v>147</v>
      </c>
      <c r="BI24" s="1">
        <f t="shared" si="57"/>
        <v>2986.4</v>
      </c>
      <c r="BJ24" s="1">
        <f t="shared" si="58"/>
        <v>3282.232</v>
      </c>
      <c r="BK24" s="1">
        <f t="shared" si="59"/>
        <v>3407.992</v>
      </c>
      <c r="BM24" s="1" t="e">
        <f>BI24*#REF!*BL24/1000</f>
        <v>#REF!</v>
      </c>
      <c r="BN24" s="1" t="e">
        <f>BJ24*#REF!*BL24/1000</f>
        <v>#REF!</v>
      </c>
      <c r="BO24" s="1" t="e">
        <f>BK24*#REF!*BL24/1000</f>
        <v>#REF!</v>
      </c>
      <c r="BP24" s="3">
        <v>1.32</v>
      </c>
      <c r="BR24" s="1">
        <f t="shared" si="17"/>
        <v>0</v>
      </c>
      <c r="BS24" s="1">
        <f t="shared" si="18"/>
        <v>0</v>
      </c>
      <c r="BT24" s="1">
        <f t="shared" si="19"/>
        <v>0</v>
      </c>
    </row>
    <row r="25" spans="1:72">
      <c r="A25" s="1">
        <v>22</v>
      </c>
      <c r="B25" s="8" t="s">
        <v>73</v>
      </c>
      <c r="D25" s="1">
        <v>4840</v>
      </c>
      <c r="F25" s="1">
        <v>65</v>
      </c>
      <c r="G25" s="1">
        <v>20</v>
      </c>
      <c r="H25" s="1">
        <v>60</v>
      </c>
      <c r="I25" s="1">
        <v>19</v>
      </c>
      <c r="J25" s="1">
        <v>10</v>
      </c>
      <c r="K25" s="1">
        <f t="shared" si="20"/>
        <v>974</v>
      </c>
      <c r="L25" s="1">
        <f t="shared" si="35"/>
        <v>3125.4</v>
      </c>
      <c r="M25" s="1">
        <f t="shared" si="36"/>
        <v>3421.232</v>
      </c>
      <c r="N25" s="1">
        <f t="shared" si="37"/>
        <v>3546.992</v>
      </c>
      <c r="O25" s="1">
        <f t="shared" si="38"/>
        <v>6340</v>
      </c>
      <c r="P25" s="1">
        <v>1200</v>
      </c>
      <c r="Q25" s="1">
        <v>1100</v>
      </c>
      <c r="R25" s="11">
        <v>200</v>
      </c>
      <c r="S25" s="11">
        <v>389</v>
      </c>
      <c r="T25" s="11">
        <v>280</v>
      </c>
      <c r="U25" s="11">
        <v>266</v>
      </c>
      <c r="V25" s="12">
        <f t="shared" si="39"/>
        <v>935</v>
      </c>
      <c r="W25" s="11">
        <v>300</v>
      </c>
      <c r="X25" s="11">
        <f>116/2</f>
        <v>58</v>
      </c>
      <c r="Y25" s="11">
        <v>34</v>
      </c>
      <c r="Z25" s="11">
        <v>23</v>
      </c>
      <c r="AA25" s="11">
        <f t="shared" si="40"/>
        <v>4840</v>
      </c>
      <c r="AB25" s="12">
        <f t="shared" si="24"/>
        <v>350.7</v>
      </c>
      <c r="AC25" s="17">
        <f t="shared" si="41"/>
        <v>2004.4</v>
      </c>
      <c r="AD25" s="17">
        <f t="shared" si="42"/>
        <v>2300.232</v>
      </c>
      <c r="AE25" s="17">
        <f t="shared" si="43"/>
        <v>2425.992</v>
      </c>
      <c r="AF25" s="1">
        <v>48</v>
      </c>
      <c r="AG25" s="11">
        <v>24</v>
      </c>
      <c r="AH25" s="11">
        <v>25</v>
      </c>
      <c r="AI25" s="11">
        <v>6</v>
      </c>
      <c r="AJ25" s="20">
        <v>21.5</v>
      </c>
      <c r="AK25" s="20">
        <v>4</v>
      </c>
      <c r="AL25" s="20">
        <v>2.5</v>
      </c>
      <c r="AM25" s="20">
        <v>4.2</v>
      </c>
      <c r="AN25" s="11">
        <v>3.4</v>
      </c>
      <c r="AO25" s="11">
        <v>5</v>
      </c>
      <c r="AP25" s="11">
        <v>28</v>
      </c>
      <c r="AQ25" s="11">
        <f t="shared" si="44"/>
        <v>4840</v>
      </c>
      <c r="AR25" s="11">
        <f t="shared" si="45"/>
        <v>421.592</v>
      </c>
      <c r="AS25" s="11">
        <f t="shared" si="46"/>
        <v>295.832</v>
      </c>
      <c r="AT25" s="1">
        <f t="shared" si="47"/>
        <v>65</v>
      </c>
      <c r="AU25" s="1">
        <f t="shared" si="48"/>
        <v>20</v>
      </c>
      <c r="AV25" s="1" t="str">
        <f t="shared" si="49"/>
        <v>24</v>
      </c>
      <c r="AW25" s="1">
        <f t="shared" si="50"/>
        <v>480</v>
      </c>
      <c r="AX25" s="1">
        <f t="shared" si="51"/>
        <v>60</v>
      </c>
      <c r="AY25" s="1">
        <f t="shared" si="52"/>
        <v>19</v>
      </c>
      <c r="AZ25" s="1" t="str">
        <f t="shared" si="53"/>
        <v>26</v>
      </c>
      <c r="BA25" s="1">
        <f t="shared" si="54"/>
        <v>494</v>
      </c>
      <c r="BB25" s="1">
        <f t="shared" si="55"/>
        <v>974</v>
      </c>
      <c r="BC25" s="1">
        <f t="shared" si="34"/>
        <v>10</v>
      </c>
      <c r="BE25" s="1" t="str">
        <f t="shared" si="56"/>
        <v>147</v>
      </c>
      <c r="BI25" s="1">
        <f t="shared" si="57"/>
        <v>3125.4</v>
      </c>
      <c r="BJ25" s="1">
        <f t="shared" si="58"/>
        <v>3421.232</v>
      </c>
      <c r="BK25" s="1">
        <f t="shared" si="59"/>
        <v>3546.992</v>
      </c>
      <c r="BM25" s="1" t="e">
        <f>BI25*#REF!*BL25/1000</f>
        <v>#REF!</v>
      </c>
      <c r="BN25" s="1" t="e">
        <f>BJ25*#REF!*BL25/1000</f>
        <v>#REF!</v>
      </c>
      <c r="BO25" s="1" t="e">
        <f>BK25*#REF!*BL25/1000</f>
        <v>#REF!</v>
      </c>
      <c r="BP25" s="3">
        <v>1.27</v>
      </c>
      <c r="BR25" s="1">
        <f t="shared" si="17"/>
        <v>0</v>
      </c>
      <c r="BS25" s="1">
        <f t="shared" si="18"/>
        <v>0</v>
      </c>
      <c r="BT25" s="1">
        <f t="shared" si="19"/>
        <v>0</v>
      </c>
    </row>
    <row r="26" spans="1:72">
      <c r="A26" s="1">
        <v>23</v>
      </c>
      <c r="B26" s="8" t="s">
        <v>73</v>
      </c>
      <c r="D26" s="1">
        <v>4840</v>
      </c>
      <c r="F26" s="1">
        <v>65</v>
      </c>
      <c r="G26" s="1">
        <v>20</v>
      </c>
      <c r="H26" s="1">
        <v>60</v>
      </c>
      <c r="I26" s="1">
        <v>19</v>
      </c>
      <c r="J26" s="1">
        <v>10</v>
      </c>
      <c r="K26" s="1">
        <f t="shared" si="20"/>
        <v>974</v>
      </c>
      <c r="L26" s="1">
        <f t="shared" si="35"/>
        <v>3444.4</v>
      </c>
      <c r="M26" s="1">
        <f t="shared" si="36"/>
        <v>3740.232</v>
      </c>
      <c r="N26" s="1">
        <f t="shared" si="37"/>
        <v>3865.992</v>
      </c>
      <c r="O26" s="1">
        <f t="shared" si="38"/>
        <v>6340</v>
      </c>
      <c r="P26" s="1">
        <v>1200</v>
      </c>
      <c r="Q26" s="1">
        <v>1100</v>
      </c>
      <c r="R26" s="11">
        <v>250</v>
      </c>
      <c r="S26" s="11">
        <v>441</v>
      </c>
      <c r="T26" s="11">
        <v>292</v>
      </c>
      <c r="U26" s="11">
        <v>371</v>
      </c>
      <c r="V26" s="12">
        <f t="shared" si="39"/>
        <v>1104</v>
      </c>
      <c r="W26" s="11">
        <v>450</v>
      </c>
      <c r="X26" s="11">
        <f>116/2</f>
        <v>58</v>
      </c>
      <c r="Y26" s="11">
        <v>34</v>
      </c>
      <c r="Z26" s="11">
        <v>23</v>
      </c>
      <c r="AA26" s="11">
        <f t="shared" si="40"/>
        <v>4840</v>
      </c>
      <c r="AB26" s="12">
        <f t="shared" si="24"/>
        <v>350.7</v>
      </c>
      <c r="AC26" s="17">
        <f t="shared" si="41"/>
        <v>2323.4</v>
      </c>
      <c r="AD26" s="17">
        <f t="shared" si="42"/>
        <v>2619.232</v>
      </c>
      <c r="AE26" s="17">
        <f t="shared" si="43"/>
        <v>2744.992</v>
      </c>
      <c r="AF26" s="1">
        <v>48</v>
      </c>
      <c r="AG26" s="11">
        <v>24</v>
      </c>
      <c r="AH26" s="11">
        <v>25</v>
      </c>
      <c r="AI26" s="11">
        <v>6</v>
      </c>
      <c r="AJ26" s="20">
        <v>21.5</v>
      </c>
      <c r="AK26" s="20">
        <v>4</v>
      </c>
      <c r="AL26" s="20">
        <v>2.5</v>
      </c>
      <c r="AM26" s="20">
        <v>4.2</v>
      </c>
      <c r="AN26" s="11">
        <v>3.4</v>
      </c>
      <c r="AO26" s="11">
        <v>5</v>
      </c>
      <c r="AP26" s="11">
        <v>28</v>
      </c>
      <c r="AQ26" s="11">
        <f t="shared" si="44"/>
        <v>4840</v>
      </c>
      <c r="AR26" s="11">
        <f t="shared" si="45"/>
        <v>421.592</v>
      </c>
      <c r="AS26" s="11">
        <f t="shared" si="46"/>
        <v>295.832</v>
      </c>
      <c r="AT26" s="1">
        <f t="shared" si="47"/>
        <v>65</v>
      </c>
      <c r="AU26" s="1">
        <f t="shared" si="48"/>
        <v>20</v>
      </c>
      <c r="AV26" s="1" t="str">
        <f t="shared" si="49"/>
        <v>24</v>
      </c>
      <c r="AW26" s="1">
        <f t="shared" si="50"/>
        <v>480</v>
      </c>
      <c r="AX26" s="1">
        <f t="shared" si="51"/>
        <v>60</v>
      </c>
      <c r="AY26" s="1">
        <f t="shared" si="52"/>
        <v>19</v>
      </c>
      <c r="AZ26" s="1" t="str">
        <f t="shared" si="53"/>
        <v>26</v>
      </c>
      <c r="BA26" s="1">
        <f t="shared" si="54"/>
        <v>494</v>
      </c>
      <c r="BB26" s="1">
        <f t="shared" si="55"/>
        <v>974</v>
      </c>
      <c r="BC26" s="1">
        <f t="shared" si="34"/>
        <v>10</v>
      </c>
      <c r="BE26" s="1" t="str">
        <f t="shared" si="56"/>
        <v>147</v>
      </c>
      <c r="BI26" s="1">
        <f t="shared" si="57"/>
        <v>3444.4</v>
      </c>
      <c r="BJ26" s="1">
        <f t="shared" si="58"/>
        <v>3740.232</v>
      </c>
      <c r="BK26" s="1">
        <f t="shared" si="59"/>
        <v>3865.992</v>
      </c>
      <c r="BM26" s="1" t="e">
        <f>BI26*#REF!*BL26/1000</f>
        <v>#REF!</v>
      </c>
      <c r="BN26" s="1" t="e">
        <f>BJ26*#REF!*BL26/1000</f>
        <v>#REF!</v>
      </c>
      <c r="BO26" s="1" t="e">
        <f>BK26*#REF!*BL26/1000</f>
        <v>#REF!</v>
      </c>
      <c r="BP26" s="3">
        <v>1.21</v>
      </c>
      <c r="BR26" s="1">
        <f t="shared" si="17"/>
        <v>0</v>
      </c>
      <c r="BS26" s="1">
        <f t="shared" si="18"/>
        <v>0</v>
      </c>
      <c r="BT26" s="1">
        <f t="shared" si="19"/>
        <v>0</v>
      </c>
    </row>
    <row r="27" spans="1:72">
      <c r="A27" s="1">
        <v>24</v>
      </c>
      <c r="B27" s="8" t="s">
        <v>73</v>
      </c>
      <c r="D27" s="1">
        <v>4840</v>
      </c>
      <c r="F27" s="1">
        <v>65</v>
      </c>
      <c r="G27" s="1">
        <v>20</v>
      </c>
      <c r="H27" s="1">
        <v>60</v>
      </c>
      <c r="I27" s="1">
        <v>19</v>
      </c>
      <c r="J27" s="1">
        <v>10</v>
      </c>
      <c r="K27" s="1">
        <f t="shared" si="20"/>
        <v>974</v>
      </c>
      <c r="L27" s="1">
        <f t="shared" si="35"/>
        <v>3975.9</v>
      </c>
      <c r="M27" s="1">
        <f t="shared" si="36"/>
        <v>4271.732</v>
      </c>
      <c r="N27" s="1">
        <f t="shared" si="37"/>
        <v>4397.492</v>
      </c>
      <c r="O27" s="1">
        <f t="shared" si="38"/>
        <v>6340</v>
      </c>
      <c r="P27" s="1">
        <v>1200</v>
      </c>
      <c r="Q27" s="1">
        <v>1100</v>
      </c>
      <c r="R27" s="11">
        <v>320</v>
      </c>
      <c r="S27" s="11">
        <v>506</v>
      </c>
      <c r="T27" s="11">
        <v>396</v>
      </c>
      <c r="U27" s="11">
        <v>371</v>
      </c>
      <c r="V27" s="12">
        <f t="shared" si="39"/>
        <v>1273</v>
      </c>
      <c r="W27" s="11">
        <v>740</v>
      </c>
      <c r="X27" s="11">
        <f>126/2</f>
        <v>63</v>
      </c>
      <c r="Y27" s="11">
        <v>34</v>
      </c>
      <c r="Z27" s="11">
        <v>31</v>
      </c>
      <c r="AA27" s="11">
        <f t="shared" si="40"/>
        <v>4840</v>
      </c>
      <c r="AB27" s="12">
        <f t="shared" si="24"/>
        <v>386.95</v>
      </c>
      <c r="AC27" s="17">
        <f t="shared" si="41"/>
        <v>2854.9</v>
      </c>
      <c r="AD27" s="17">
        <f t="shared" si="42"/>
        <v>3150.732</v>
      </c>
      <c r="AE27" s="17">
        <f t="shared" si="43"/>
        <v>3276.492</v>
      </c>
      <c r="AF27" s="1">
        <v>48</v>
      </c>
      <c r="AG27" s="11">
        <v>24</v>
      </c>
      <c r="AH27" s="11">
        <v>25</v>
      </c>
      <c r="AI27" s="11">
        <v>6</v>
      </c>
      <c r="AJ27" s="20">
        <v>21.5</v>
      </c>
      <c r="AK27" s="20">
        <v>4</v>
      </c>
      <c r="AL27" s="20">
        <v>2.5</v>
      </c>
      <c r="AM27" s="20">
        <v>4.2</v>
      </c>
      <c r="AN27" s="11">
        <v>3.4</v>
      </c>
      <c r="AO27" s="11">
        <v>5</v>
      </c>
      <c r="AP27" s="11">
        <v>28</v>
      </c>
      <c r="AQ27" s="11">
        <f t="shared" si="44"/>
        <v>4840</v>
      </c>
      <c r="AR27" s="11">
        <f t="shared" si="45"/>
        <v>421.592</v>
      </c>
      <c r="AS27" s="11">
        <f t="shared" si="46"/>
        <v>295.832</v>
      </c>
      <c r="AT27" s="1">
        <f t="shared" si="47"/>
        <v>65</v>
      </c>
      <c r="AU27" s="1">
        <f t="shared" si="48"/>
        <v>20</v>
      </c>
      <c r="AV27" s="1" t="str">
        <f t="shared" si="49"/>
        <v>24</v>
      </c>
      <c r="AW27" s="1">
        <f t="shared" si="50"/>
        <v>480</v>
      </c>
      <c r="AX27" s="1">
        <f t="shared" si="51"/>
        <v>60</v>
      </c>
      <c r="AY27" s="1">
        <f t="shared" si="52"/>
        <v>19</v>
      </c>
      <c r="AZ27" s="1" t="str">
        <f t="shared" si="53"/>
        <v>26</v>
      </c>
      <c r="BA27" s="1">
        <f t="shared" si="54"/>
        <v>494</v>
      </c>
      <c r="BB27" s="1">
        <f t="shared" si="55"/>
        <v>974</v>
      </c>
      <c r="BC27" s="1">
        <f t="shared" si="34"/>
        <v>10</v>
      </c>
      <c r="BE27" s="1" t="str">
        <f t="shared" si="56"/>
        <v>147</v>
      </c>
      <c r="BI27" s="1">
        <f t="shared" si="57"/>
        <v>3975.9</v>
      </c>
      <c r="BJ27" s="1">
        <f t="shared" si="58"/>
        <v>4271.732</v>
      </c>
      <c r="BK27" s="1">
        <f t="shared" si="59"/>
        <v>4397.492</v>
      </c>
      <c r="BM27" s="1" t="e">
        <f>BI27*#REF!*BL27/1000</f>
        <v>#REF!</v>
      </c>
      <c r="BN27" s="1" t="e">
        <f>BJ27*#REF!*BL27/1000</f>
        <v>#REF!</v>
      </c>
      <c r="BO27" s="1" t="e">
        <f>BK27*#REF!*BL27/1000</f>
        <v>#REF!</v>
      </c>
      <c r="BP27" s="3">
        <v>1.16</v>
      </c>
      <c r="BR27" s="1">
        <f t="shared" si="17"/>
        <v>0</v>
      </c>
      <c r="BS27" s="1">
        <f t="shared" si="18"/>
        <v>0</v>
      </c>
      <c r="BT27" s="1">
        <f t="shared" si="19"/>
        <v>0</v>
      </c>
    </row>
    <row r="28" spans="1:72">
      <c r="A28" s="1">
        <v>25</v>
      </c>
      <c r="B28" s="8" t="s">
        <v>73</v>
      </c>
      <c r="D28" s="1">
        <v>4840</v>
      </c>
      <c r="F28" s="1">
        <v>65</v>
      </c>
      <c r="G28" s="1">
        <v>20</v>
      </c>
      <c r="H28" s="1">
        <v>60</v>
      </c>
      <c r="I28" s="1">
        <v>19</v>
      </c>
      <c r="J28" s="1">
        <v>10</v>
      </c>
      <c r="K28" s="1">
        <f t="shared" si="20"/>
        <v>974</v>
      </c>
      <c r="L28" s="1">
        <f t="shared" si="35"/>
        <v>4407.9</v>
      </c>
      <c r="M28" s="1">
        <f t="shared" si="36"/>
        <v>4703.732</v>
      </c>
      <c r="N28" s="1">
        <f t="shared" si="37"/>
        <v>4829.492</v>
      </c>
      <c r="O28" s="1">
        <f t="shared" si="38"/>
        <v>6340</v>
      </c>
      <c r="P28" s="1">
        <v>1200</v>
      </c>
      <c r="Q28" s="1">
        <v>1100</v>
      </c>
      <c r="R28" s="11">
        <v>360</v>
      </c>
      <c r="S28" s="11">
        <v>573</v>
      </c>
      <c r="T28" s="11">
        <v>519</v>
      </c>
      <c r="U28" s="11">
        <v>455</v>
      </c>
      <c r="V28" s="12">
        <f t="shared" si="39"/>
        <v>1547</v>
      </c>
      <c r="W28" s="11">
        <v>898</v>
      </c>
      <c r="X28" s="11">
        <f>126/2</f>
        <v>63</v>
      </c>
      <c r="Y28" s="11">
        <v>34</v>
      </c>
      <c r="Z28" s="11">
        <v>31</v>
      </c>
      <c r="AA28" s="11">
        <f t="shared" si="40"/>
        <v>4840</v>
      </c>
      <c r="AB28" s="12">
        <f t="shared" si="24"/>
        <v>386.95</v>
      </c>
      <c r="AC28" s="17">
        <f t="shared" si="41"/>
        <v>3286.9</v>
      </c>
      <c r="AD28" s="17">
        <f t="shared" si="42"/>
        <v>3582.732</v>
      </c>
      <c r="AE28" s="17">
        <f t="shared" si="43"/>
        <v>3708.492</v>
      </c>
      <c r="AF28" s="1">
        <v>48</v>
      </c>
      <c r="AG28" s="11">
        <v>24</v>
      </c>
      <c r="AH28" s="11">
        <v>25</v>
      </c>
      <c r="AI28" s="11">
        <v>6</v>
      </c>
      <c r="AJ28" s="20">
        <v>21.5</v>
      </c>
      <c r="AK28" s="20">
        <v>4</v>
      </c>
      <c r="AL28" s="20">
        <v>2.5</v>
      </c>
      <c r="AM28" s="20">
        <v>4.2</v>
      </c>
      <c r="AN28" s="11">
        <v>3.4</v>
      </c>
      <c r="AO28" s="11">
        <v>5</v>
      </c>
      <c r="AP28" s="11">
        <v>28</v>
      </c>
      <c r="AQ28" s="11">
        <f t="shared" si="44"/>
        <v>4840</v>
      </c>
      <c r="AR28" s="11">
        <f t="shared" si="45"/>
        <v>421.592</v>
      </c>
      <c r="AS28" s="11">
        <f t="shared" si="46"/>
        <v>295.832</v>
      </c>
      <c r="AT28" s="1">
        <f t="shared" si="47"/>
        <v>65</v>
      </c>
      <c r="AU28" s="1">
        <f t="shared" si="48"/>
        <v>20</v>
      </c>
      <c r="AV28" s="1" t="str">
        <f t="shared" si="49"/>
        <v>24</v>
      </c>
      <c r="AW28" s="1">
        <f t="shared" si="50"/>
        <v>480</v>
      </c>
      <c r="AX28" s="1">
        <f t="shared" si="51"/>
        <v>60</v>
      </c>
      <c r="AY28" s="1">
        <f t="shared" si="52"/>
        <v>19</v>
      </c>
      <c r="AZ28" s="1" t="str">
        <f t="shared" si="53"/>
        <v>26</v>
      </c>
      <c r="BA28" s="1">
        <f t="shared" si="54"/>
        <v>494</v>
      </c>
      <c r="BB28" s="1">
        <f t="shared" si="55"/>
        <v>974</v>
      </c>
      <c r="BC28" s="1">
        <f t="shared" si="34"/>
        <v>10</v>
      </c>
      <c r="BE28" s="1" t="str">
        <f t="shared" si="56"/>
        <v>147</v>
      </c>
      <c r="BI28" s="1">
        <f t="shared" si="57"/>
        <v>4407.9</v>
      </c>
      <c r="BJ28" s="1">
        <f t="shared" si="58"/>
        <v>4703.732</v>
      </c>
      <c r="BK28" s="1">
        <f t="shared" si="59"/>
        <v>4829.492</v>
      </c>
      <c r="BM28" s="1" t="e">
        <f>BI28*#REF!*BL28/1000</f>
        <v>#REF!</v>
      </c>
      <c r="BN28" s="1" t="e">
        <f>BJ28*#REF!*BL28/1000</f>
        <v>#REF!</v>
      </c>
      <c r="BO28" s="1" t="e">
        <f>BK28*#REF!*BL28/1000</f>
        <v>#REF!</v>
      </c>
      <c r="BP28" s="3">
        <v>1.1</v>
      </c>
      <c r="BR28" s="1">
        <f t="shared" si="17"/>
        <v>0</v>
      </c>
      <c r="BS28" s="1">
        <f t="shared" si="18"/>
        <v>0</v>
      </c>
      <c r="BT28" s="1">
        <f t="shared" si="19"/>
        <v>0</v>
      </c>
    </row>
    <row r="29" spans="1:72">
      <c r="A29" s="1">
        <v>26</v>
      </c>
      <c r="B29" s="8" t="s">
        <v>73</v>
      </c>
      <c r="C29" s="1">
        <v>70</v>
      </c>
      <c r="D29" s="1">
        <v>5450</v>
      </c>
      <c r="F29" s="1">
        <v>65</v>
      </c>
      <c r="G29" s="1">
        <v>20</v>
      </c>
      <c r="H29" s="1">
        <v>60</v>
      </c>
      <c r="I29" s="1">
        <v>19</v>
      </c>
      <c r="J29" s="1">
        <v>10</v>
      </c>
      <c r="K29" s="1">
        <f t="shared" si="20"/>
        <v>974</v>
      </c>
      <c r="L29" s="1">
        <f t="shared" ref="L29:L38" si="60">BI29</f>
        <v>3057.16</v>
      </c>
      <c r="M29" s="1">
        <f t="shared" ref="M29:M38" si="61">BJ29</f>
        <v>3366.9</v>
      </c>
      <c r="N29" s="1">
        <f t="shared" ref="N29:N38" si="62">BK29</f>
        <v>3507.3</v>
      </c>
      <c r="O29" s="1">
        <f t="shared" si="38"/>
        <v>6950</v>
      </c>
      <c r="P29" s="1">
        <v>1200</v>
      </c>
      <c r="Q29" s="1">
        <v>1100</v>
      </c>
      <c r="R29" s="11">
        <v>160</v>
      </c>
      <c r="S29" s="11">
        <v>389</v>
      </c>
      <c r="T29" s="11">
        <v>255</v>
      </c>
      <c r="U29" s="11">
        <v>266</v>
      </c>
      <c r="V29" s="12">
        <f t="shared" ref="V29:V42" si="63">S29+T29+U29</f>
        <v>910</v>
      </c>
      <c r="W29" s="11">
        <v>186</v>
      </c>
      <c r="X29" s="11">
        <f>116/2</f>
        <v>58</v>
      </c>
      <c r="Y29" s="11">
        <v>34</v>
      </c>
      <c r="Z29" s="11">
        <v>23</v>
      </c>
      <c r="AA29" s="11">
        <f t="shared" ref="AA29:AA42" si="64">D29</f>
        <v>5450</v>
      </c>
      <c r="AB29" s="12">
        <f t="shared" si="24"/>
        <v>386.08</v>
      </c>
      <c r="AC29" s="17">
        <f t="shared" ref="AC29:AC42" si="65">V29+AB29*2+W29+Y29*2</f>
        <v>1936.16</v>
      </c>
      <c r="AD29" s="17">
        <f t="shared" ref="AD29:AD43" si="66">V29+AB29*2+W29+Y29*2+AS29</f>
        <v>2245.9</v>
      </c>
      <c r="AE29" s="17">
        <f t="shared" ref="AE29:AE43" si="67">V29+AB29*2+W29+Y29*2+AR29</f>
        <v>2386.3</v>
      </c>
      <c r="AF29" s="1">
        <v>48</v>
      </c>
      <c r="AG29" s="11">
        <v>24</v>
      </c>
      <c r="AH29" s="11">
        <v>25</v>
      </c>
      <c r="AI29" s="11">
        <v>6</v>
      </c>
      <c r="AJ29" s="20">
        <v>21.5</v>
      </c>
      <c r="AK29" s="20">
        <v>4</v>
      </c>
      <c r="AL29" s="20">
        <v>2.5</v>
      </c>
      <c r="AM29" s="20">
        <v>4.2</v>
      </c>
      <c r="AN29" s="11">
        <v>3.4</v>
      </c>
      <c r="AO29" s="11">
        <v>5</v>
      </c>
      <c r="AP29" s="11">
        <v>28</v>
      </c>
      <c r="AQ29" s="11">
        <f t="shared" ref="AQ29:AQ42" si="68">D29</f>
        <v>5450</v>
      </c>
      <c r="AR29" s="11">
        <f t="shared" ref="AR29:AR43" si="69">(AQ29+1600)/1000*AN29*2+AF29+AG29+AH29+AI29+AJ29+AK29+AL29+AM29+AO29+AP29+(AQ29+400)/1000*10*4</f>
        <v>450.14</v>
      </c>
      <c r="AS29" s="11">
        <f t="shared" ref="AS29:AS43" si="70">(AQ29+1600)/1000*AN29*2+AF29+AG29+AH29+AI29+AJ29+AK29+AL29+AM29+AO29+AP29+(AQ29+400)/1000*4*4</f>
        <v>309.74</v>
      </c>
      <c r="AT29" s="1">
        <f t="shared" ref="AT29:AT38" si="71">F29</f>
        <v>65</v>
      </c>
      <c r="AU29" s="1">
        <f t="shared" ref="AU29:AU38" si="72">G29</f>
        <v>20</v>
      </c>
      <c r="AV29" s="1" t="str">
        <f t="shared" ref="AV29:AV38" si="73">IF(AT29=65,"24",IF(AT29=75,"28"))</f>
        <v>24</v>
      </c>
      <c r="AW29" s="1">
        <f t="shared" ref="AW29:AW42" si="74">AU29*AV29</f>
        <v>480</v>
      </c>
      <c r="AX29" s="1">
        <f t="shared" ref="AX29:AX38" si="75">H29</f>
        <v>60</v>
      </c>
      <c r="AY29" s="1">
        <f t="shared" ref="AY29:AY38" si="76">I29</f>
        <v>19</v>
      </c>
      <c r="AZ29" s="1" t="str">
        <f t="shared" ref="AZ29:AZ42" si="77">IF(AX29=60,"26")</f>
        <v>26</v>
      </c>
      <c r="BA29" s="1">
        <f t="shared" ref="BA29:BA42" si="78">AZ29*AY29</f>
        <v>494</v>
      </c>
      <c r="BB29" s="1">
        <f t="shared" ref="BB29:BB42" si="79">BA29+AW29</f>
        <v>974</v>
      </c>
      <c r="BC29" s="1">
        <f t="shared" si="34"/>
        <v>10</v>
      </c>
      <c r="BE29" s="1" t="str">
        <f t="shared" ref="BE29:BE42" si="80">IF(BC29=2.5,"92",IF(BC29=10,"147",IF(BC29=25,"182",IF(BC29=63,"320",IF(BC29=107,"491",IF(BC29=160,"520",IF(BC29=200,"600")))))))</f>
        <v>147</v>
      </c>
      <c r="BI29" s="1">
        <f t="shared" ref="BI29:BI42" si="81">BE29+BB29+AC29</f>
        <v>3057.16</v>
      </c>
      <c r="BJ29" s="1">
        <f t="shared" ref="BJ29:BJ42" si="82">BE29+BB29+AD29</f>
        <v>3366.9</v>
      </c>
      <c r="BK29" s="1">
        <f t="shared" ref="BK29:BK42" si="83">BE29+BB29+AE29</f>
        <v>3507.3</v>
      </c>
      <c r="BM29" s="1" t="e">
        <f>BI29*#REF!*BL29/1000</f>
        <v>#REF!</v>
      </c>
      <c r="BN29" s="1" t="e">
        <f>BJ29*#REF!*BL29/1000</f>
        <v>#REF!</v>
      </c>
      <c r="BO29" s="1" t="e">
        <f>BK29*#REF!*BL29/1000</f>
        <v>#REF!</v>
      </c>
      <c r="BP29" s="3">
        <v>1.43</v>
      </c>
      <c r="BR29" s="1">
        <f t="shared" si="17"/>
        <v>0</v>
      </c>
      <c r="BS29" s="1">
        <f t="shared" si="18"/>
        <v>0</v>
      </c>
      <c r="BT29" s="1">
        <f t="shared" si="19"/>
        <v>0</v>
      </c>
    </row>
    <row r="30" spans="1:72">
      <c r="A30" s="1">
        <v>27</v>
      </c>
      <c r="B30" s="8" t="s">
        <v>73</v>
      </c>
      <c r="D30" s="1">
        <v>5450</v>
      </c>
      <c r="F30" s="1">
        <v>65</v>
      </c>
      <c r="G30" s="1">
        <v>20</v>
      </c>
      <c r="H30" s="1">
        <v>60</v>
      </c>
      <c r="I30" s="1">
        <v>19</v>
      </c>
      <c r="J30" s="1">
        <v>10</v>
      </c>
      <c r="K30" s="1">
        <f t="shared" si="20"/>
        <v>974</v>
      </c>
      <c r="L30" s="1">
        <f t="shared" si="60"/>
        <v>3196.16</v>
      </c>
      <c r="M30" s="1">
        <f t="shared" si="61"/>
        <v>3505.9</v>
      </c>
      <c r="N30" s="1">
        <f t="shared" si="62"/>
        <v>3646.3</v>
      </c>
      <c r="O30" s="1">
        <f t="shared" si="38"/>
        <v>6950</v>
      </c>
      <c r="P30" s="1">
        <v>1200</v>
      </c>
      <c r="Q30" s="1">
        <v>1100</v>
      </c>
      <c r="R30" s="11">
        <v>200</v>
      </c>
      <c r="S30" s="11">
        <v>389</v>
      </c>
      <c r="T30" s="11">
        <v>280</v>
      </c>
      <c r="U30" s="11">
        <v>266</v>
      </c>
      <c r="V30" s="12">
        <f t="shared" si="63"/>
        <v>935</v>
      </c>
      <c r="W30" s="11">
        <v>300</v>
      </c>
      <c r="X30" s="11">
        <f>116/2</f>
        <v>58</v>
      </c>
      <c r="Y30" s="11">
        <v>34</v>
      </c>
      <c r="Z30" s="11">
        <v>23</v>
      </c>
      <c r="AA30" s="11">
        <f t="shared" si="64"/>
        <v>5450</v>
      </c>
      <c r="AB30" s="12">
        <f t="shared" si="24"/>
        <v>386.08</v>
      </c>
      <c r="AC30" s="17">
        <f t="shared" si="65"/>
        <v>2075.16</v>
      </c>
      <c r="AD30" s="17">
        <f t="shared" si="66"/>
        <v>2384.9</v>
      </c>
      <c r="AE30" s="17">
        <f t="shared" si="67"/>
        <v>2525.3</v>
      </c>
      <c r="AF30" s="1">
        <v>48</v>
      </c>
      <c r="AG30" s="11">
        <v>24</v>
      </c>
      <c r="AH30" s="11">
        <v>25</v>
      </c>
      <c r="AI30" s="11">
        <v>6</v>
      </c>
      <c r="AJ30" s="20">
        <v>21.5</v>
      </c>
      <c r="AK30" s="20">
        <v>4</v>
      </c>
      <c r="AL30" s="20">
        <v>2.5</v>
      </c>
      <c r="AM30" s="20">
        <v>4.2</v>
      </c>
      <c r="AN30" s="11">
        <v>3.4</v>
      </c>
      <c r="AO30" s="11">
        <v>5</v>
      </c>
      <c r="AP30" s="11">
        <v>28</v>
      </c>
      <c r="AQ30" s="11">
        <f t="shared" si="68"/>
        <v>5450</v>
      </c>
      <c r="AR30" s="11">
        <f t="shared" si="69"/>
        <v>450.14</v>
      </c>
      <c r="AS30" s="11">
        <f t="shared" si="70"/>
        <v>309.74</v>
      </c>
      <c r="AT30" s="1">
        <f t="shared" si="71"/>
        <v>65</v>
      </c>
      <c r="AU30" s="1">
        <f t="shared" si="72"/>
        <v>20</v>
      </c>
      <c r="AV30" s="1" t="str">
        <f t="shared" si="73"/>
        <v>24</v>
      </c>
      <c r="AW30" s="1">
        <f t="shared" si="74"/>
        <v>480</v>
      </c>
      <c r="AX30" s="1">
        <f t="shared" si="75"/>
        <v>60</v>
      </c>
      <c r="AY30" s="1">
        <f t="shared" si="76"/>
        <v>19</v>
      </c>
      <c r="AZ30" s="1" t="str">
        <f t="shared" si="77"/>
        <v>26</v>
      </c>
      <c r="BA30" s="1">
        <f t="shared" si="78"/>
        <v>494</v>
      </c>
      <c r="BB30" s="1">
        <f t="shared" si="79"/>
        <v>974</v>
      </c>
      <c r="BC30" s="1">
        <f t="shared" si="34"/>
        <v>10</v>
      </c>
      <c r="BE30" s="1" t="str">
        <f t="shared" si="80"/>
        <v>147</v>
      </c>
      <c r="BI30" s="1">
        <f t="shared" si="81"/>
        <v>3196.16</v>
      </c>
      <c r="BJ30" s="1">
        <f t="shared" si="82"/>
        <v>3505.9</v>
      </c>
      <c r="BK30" s="1">
        <f t="shared" si="83"/>
        <v>3646.3</v>
      </c>
      <c r="BM30" s="1" t="e">
        <f>BI30*#REF!*BL30/1000</f>
        <v>#REF!</v>
      </c>
      <c r="BN30" s="1" t="e">
        <f>BJ30*#REF!*BL30/1000</f>
        <v>#REF!</v>
      </c>
      <c r="BO30" s="1" t="e">
        <f>BK30*#REF!*BL30/1000</f>
        <v>#REF!</v>
      </c>
      <c r="BP30" s="3">
        <v>1.38</v>
      </c>
      <c r="BR30" s="1">
        <f t="shared" si="17"/>
        <v>0</v>
      </c>
      <c r="BS30" s="1">
        <f t="shared" si="18"/>
        <v>0</v>
      </c>
      <c r="BT30" s="1">
        <f t="shared" si="19"/>
        <v>0</v>
      </c>
    </row>
    <row r="31" spans="1:72">
      <c r="A31" s="1">
        <v>28</v>
      </c>
      <c r="B31" s="8" t="s">
        <v>73</v>
      </c>
      <c r="D31" s="1">
        <v>5450</v>
      </c>
      <c r="F31" s="1">
        <v>65</v>
      </c>
      <c r="G31" s="1">
        <v>20</v>
      </c>
      <c r="H31" s="1">
        <v>60</v>
      </c>
      <c r="I31" s="1">
        <v>19</v>
      </c>
      <c r="J31" s="1">
        <v>10</v>
      </c>
      <c r="K31" s="1">
        <f t="shared" si="20"/>
        <v>974</v>
      </c>
      <c r="L31" s="1">
        <f t="shared" si="60"/>
        <v>3515.16</v>
      </c>
      <c r="M31" s="1">
        <f t="shared" si="61"/>
        <v>3824.9</v>
      </c>
      <c r="N31" s="1">
        <f t="shared" si="62"/>
        <v>3965.3</v>
      </c>
      <c r="O31" s="1">
        <f t="shared" si="38"/>
        <v>6950</v>
      </c>
      <c r="P31" s="1">
        <v>1200</v>
      </c>
      <c r="Q31" s="1">
        <v>1100</v>
      </c>
      <c r="R31" s="11">
        <v>250</v>
      </c>
      <c r="S31" s="11">
        <v>441</v>
      </c>
      <c r="T31" s="11">
        <v>292</v>
      </c>
      <c r="U31" s="11">
        <v>371</v>
      </c>
      <c r="V31" s="12">
        <f t="shared" si="63"/>
        <v>1104</v>
      </c>
      <c r="W31" s="11">
        <v>450</v>
      </c>
      <c r="X31" s="11">
        <f>116/2</f>
        <v>58</v>
      </c>
      <c r="Y31" s="11">
        <v>34</v>
      </c>
      <c r="Z31" s="11">
        <v>23</v>
      </c>
      <c r="AA31" s="11">
        <f t="shared" si="64"/>
        <v>5450</v>
      </c>
      <c r="AB31" s="12">
        <f t="shared" si="24"/>
        <v>386.08</v>
      </c>
      <c r="AC31" s="17">
        <f t="shared" si="65"/>
        <v>2394.16</v>
      </c>
      <c r="AD31" s="17">
        <f t="shared" si="66"/>
        <v>2703.9</v>
      </c>
      <c r="AE31" s="17">
        <f t="shared" si="67"/>
        <v>2844.3</v>
      </c>
      <c r="AF31" s="1">
        <v>48</v>
      </c>
      <c r="AG31" s="11">
        <v>24</v>
      </c>
      <c r="AH31" s="11">
        <v>25</v>
      </c>
      <c r="AI31" s="11">
        <v>6</v>
      </c>
      <c r="AJ31" s="20">
        <v>21.5</v>
      </c>
      <c r="AK31" s="20">
        <v>4</v>
      </c>
      <c r="AL31" s="20">
        <v>2.5</v>
      </c>
      <c r="AM31" s="20">
        <v>4.2</v>
      </c>
      <c r="AN31" s="11">
        <v>3.4</v>
      </c>
      <c r="AO31" s="11">
        <v>5</v>
      </c>
      <c r="AP31" s="11">
        <v>28</v>
      </c>
      <c r="AQ31" s="11">
        <f t="shared" si="68"/>
        <v>5450</v>
      </c>
      <c r="AR31" s="11">
        <f t="shared" si="69"/>
        <v>450.14</v>
      </c>
      <c r="AS31" s="11">
        <f t="shared" si="70"/>
        <v>309.74</v>
      </c>
      <c r="AT31" s="1">
        <f t="shared" si="71"/>
        <v>65</v>
      </c>
      <c r="AU31" s="1">
        <f t="shared" si="72"/>
        <v>20</v>
      </c>
      <c r="AV31" s="1" t="str">
        <f t="shared" si="73"/>
        <v>24</v>
      </c>
      <c r="AW31" s="1">
        <f t="shared" si="74"/>
        <v>480</v>
      </c>
      <c r="AX31" s="1">
        <f t="shared" si="75"/>
        <v>60</v>
      </c>
      <c r="AY31" s="1">
        <f t="shared" si="76"/>
        <v>19</v>
      </c>
      <c r="AZ31" s="1" t="str">
        <f t="shared" si="77"/>
        <v>26</v>
      </c>
      <c r="BA31" s="1">
        <f t="shared" si="78"/>
        <v>494</v>
      </c>
      <c r="BB31" s="1">
        <f t="shared" si="79"/>
        <v>974</v>
      </c>
      <c r="BC31" s="1">
        <f t="shared" si="34"/>
        <v>10</v>
      </c>
      <c r="BE31" s="1" t="str">
        <f t="shared" si="80"/>
        <v>147</v>
      </c>
      <c r="BI31" s="1">
        <f t="shared" si="81"/>
        <v>3515.16</v>
      </c>
      <c r="BJ31" s="1">
        <f t="shared" si="82"/>
        <v>3824.9</v>
      </c>
      <c r="BK31" s="1">
        <f t="shared" si="83"/>
        <v>3965.3</v>
      </c>
      <c r="BM31" s="1" t="e">
        <f>BI31*#REF!*BL31/1000</f>
        <v>#REF!</v>
      </c>
      <c r="BN31" s="1" t="e">
        <f>BJ31*#REF!*BL31/1000</f>
        <v>#REF!</v>
      </c>
      <c r="BO31" s="1" t="e">
        <f>BK31*#REF!*BL31/1000</f>
        <v>#REF!</v>
      </c>
      <c r="BP31" s="3">
        <v>1.32</v>
      </c>
      <c r="BR31" s="1">
        <f t="shared" si="17"/>
        <v>0</v>
      </c>
      <c r="BS31" s="1">
        <f t="shared" si="18"/>
        <v>0</v>
      </c>
      <c r="BT31" s="1">
        <f t="shared" si="19"/>
        <v>0</v>
      </c>
    </row>
    <row r="32" spans="1:72">
      <c r="A32" s="1">
        <v>29</v>
      </c>
      <c r="B32" s="8" t="s">
        <v>73</v>
      </c>
      <c r="D32" s="1">
        <v>5450</v>
      </c>
      <c r="F32" s="1">
        <v>65</v>
      </c>
      <c r="G32" s="1">
        <v>20</v>
      </c>
      <c r="H32" s="1">
        <v>60</v>
      </c>
      <c r="I32" s="1">
        <v>19</v>
      </c>
      <c r="J32" s="1">
        <v>10</v>
      </c>
      <c r="K32" s="1">
        <f t="shared" si="20"/>
        <v>974</v>
      </c>
      <c r="L32" s="1">
        <f t="shared" si="60"/>
        <v>4052.76</v>
      </c>
      <c r="M32" s="1">
        <f t="shared" si="61"/>
        <v>4362.5</v>
      </c>
      <c r="N32" s="1">
        <f t="shared" si="62"/>
        <v>4502.9</v>
      </c>
      <c r="O32" s="1">
        <f t="shared" si="38"/>
        <v>6950</v>
      </c>
      <c r="P32" s="1">
        <v>1200</v>
      </c>
      <c r="Q32" s="1">
        <v>1100</v>
      </c>
      <c r="R32" s="11">
        <v>320</v>
      </c>
      <c r="S32" s="11">
        <v>506</v>
      </c>
      <c r="T32" s="11">
        <v>396</v>
      </c>
      <c r="U32" s="11">
        <v>371</v>
      </c>
      <c r="V32" s="12">
        <f t="shared" si="63"/>
        <v>1273</v>
      </c>
      <c r="W32" s="11">
        <v>740</v>
      </c>
      <c r="X32" s="11">
        <f>126/2</f>
        <v>63</v>
      </c>
      <c r="Y32" s="11">
        <v>34</v>
      </c>
      <c r="Z32" s="11">
        <v>31</v>
      </c>
      <c r="AA32" s="11">
        <f t="shared" si="64"/>
        <v>5450</v>
      </c>
      <c r="AB32" s="12">
        <f t="shared" si="24"/>
        <v>425.38</v>
      </c>
      <c r="AC32" s="17">
        <f t="shared" si="65"/>
        <v>2931.76</v>
      </c>
      <c r="AD32" s="17">
        <f t="shared" si="66"/>
        <v>3241.5</v>
      </c>
      <c r="AE32" s="17">
        <f t="shared" si="67"/>
        <v>3381.9</v>
      </c>
      <c r="AF32" s="1">
        <v>48</v>
      </c>
      <c r="AG32" s="11">
        <v>24</v>
      </c>
      <c r="AH32" s="11">
        <v>25</v>
      </c>
      <c r="AI32" s="11">
        <v>6</v>
      </c>
      <c r="AJ32" s="20">
        <v>21.5</v>
      </c>
      <c r="AK32" s="20">
        <v>4</v>
      </c>
      <c r="AL32" s="20">
        <v>2.5</v>
      </c>
      <c r="AM32" s="20">
        <v>4.2</v>
      </c>
      <c r="AN32" s="11">
        <v>3.4</v>
      </c>
      <c r="AO32" s="11">
        <v>5</v>
      </c>
      <c r="AP32" s="11">
        <v>28</v>
      </c>
      <c r="AQ32" s="11">
        <f t="shared" si="68"/>
        <v>5450</v>
      </c>
      <c r="AR32" s="11">
        <f t="shared" si="69"/>
        <v>450.14</v>
      </c>
      <c r="AS32" s="11">
        <f t="shared" si="70"/>
        <v>309.74</v>
      </c>
      <c r="AT32" s="1">
        <f t="shared" si="71"/>
        <v>65</v>
      </c>
      <c r="AU32" s="1">
        <f t="shared" si="72"/>
        <v>20</v>
      </c>
      <c r="AV32" s="1" t="str">
        <f t="shared" si="73"/>
        <v>24</v>
      </c>
      <c r="AW32" s="1">
        <f t="shared" si="74"/>
        <v>480</v>
      </c>
      <c r="AX32" s="1">
        <f t="shared" si="75"/>
        <v>60</v>
      </c>
      <c r="AY32" s="1">
        <f t="shared" si="76"/>
        <v>19</v>
      </c>
      <c r="AZ32" s="1" t="str">
        <f t="shared" si="77"/>
        <v>26</v>
      </c>
      <c r="BA32" s="1">
        <f t="shared" si="78"/>
        <v>494</v>
      </c>
      <c r="BB32" s="1">
        <f t="shared" si="79"/>
        <v>974</v>
      </c>
      <c r="BC32" s="1">
        <f t="shared" si="34"/>
        <v>10</v>
      </c>
      <c r="BE32" s="1" t="str">
        <f t="shared" si="80"/>
        <v>147</v>
      </c>
      <c r="BI32" s="1">
        <f t="shared" si="81"/>
        <v>4052.76</v>
      </c>
      <c r="BJ32" s="1">
        <f t="shared" si="82"/>
        <v>4362.5</v>
      </c>
      <c r="BK32" s="1">
        <f t="shared" si="83"/>
        <v>4502.9</v>
      </c>
      <c r="BM32" s="1" t="e">
        <f>BI32*#REF!*BL32/1000</f>
        <v>#REF!</v>
      </c>
      <c r="BN32" s="1" t="e">
        <f>BJ32*#REF!*BL32/1000</f>
        <v>#REF!</v>
      </c>
      <c r="BO32" s="1" t="e">
        <f>BK32*#REF!*BL32/1000</f>
        <v>#REF!</v>
      </c>
      <c r="BP32" s="3">
        <v>1.21</v>
      </c>
      <c r="BR32" s="1">
        <f t="shared" si="17"/>
        <v>0</v>
      </c>
      <c r="BS32" s="1">
        <f t="shared" si="18"/>
        <v>0</v>
      </c>
      <c r="BT32" s="1">
        <f t="shared" si="19"/>
        <v>0</v>
      </c>
    </row>
    <row r="33" spans="1:72">
      <c r="A33" s="1">
        <v>30</v>
      </c>
      <c r="B33" s="8" t="s">
        <v>73</v>
      </c>
      <c r="D33" s="1">
        <v>5450</v>
      </c>
      <c r="F33" s="1">
        <v>65</v>
      </c>
      <c r="G33" s="1">
        <v>20</v>
      </c>
      <c r="H33" s="1">
        <v>60</v>
      </c>
      <c r="I33" s="1">
        <v>19</v>
      </c>
      <c r="J33" s="1">
        <v>10</v>
      </c>
      <c r="K33" s="1">
        <f t="shared" si="20"/>
        <v>974</v>
      </c>
      <c r="L33" s="1">
        <f t="shared" si="60"/>
        <v>4484.76</v>
      </c>
      <c r="M33" s="1">
        <f t="shared" si="61"/>
        <v>4794.5</v>
      </c>
      <c r="N33" s="1">
        <f t="shared" si="62"/>
        <v>4934.9</v>
      </c>
      <c r="O33" s="1">
        <f t="shared" si="38"/>
        <v>6950</v>
      </c>
      <c r="P33" s="1">
        <v>1200</v>
      </c>
      <c r="Q33" s="1">
        <v>1100</v>
      </c>
      <c r="R33" s="11">
        <v>360</v>
      </c>
      <c r="S33" s="11">
        <v>573</v>
      </c>
      <c r="T33" s="11">
        <v>519</v>
      </c>
      <c r="U33" s="11">
        <v>455</v>
      </c>
      <c r="V33" s="12">
        <f t="shared" si="63"/>
        <v>1547</v>
      </c>
      <c r="W33" s="11">
        <v>898</v>
      </c>
      <c r="X33" s="11">
        <f>126/2</f>
        <v>63</v>
      </c>
      <c r="Y33" s="11">
        <v>34</v>
      </c>
      <c r="Z33" s="11">
        <v>31</v>
      </c>
      <c r="AA33" s="11">
        <f t="shared" si="64"/>
        <v>5450</v>
      </c>
      <c r="AB33" s="12">
        <f t="shared" si="24"/>
        <v>425.38</v>
      </c>
      <c r="AC33" s="17">
        <f t="shared" si="65"/>
        <v>3363.76</v>
      </c>
      <c r="AD33" s="17">
        <f t="shared" si="66"/>
        <v>3673.5</v>
      </c>
      <c r="AE33" s="17">
        <f t="shared" si="67"/>
        <v>3813.9</v>
      </c>
      <c r="AF33" s="1">
        <v>48</v>
      </c>
      <c r="AG33" s="11">
        <v>24</v>
      </c>
      <c r="AH33" s="11">
        <v>25</v>
      </c>
      <c r="AI33" s="11">
        <v>6</v>
      </c>
      <c r="AJ33" s="20">
        <v>21.5</v>
      </c>
      <c r="AK33" s="20">
        <v>4</v>
      </c>
      <c r="AL33" s="20">
        <v>2.5</v>
      </c>
      <c r="AM33" s="20">
        <v>4.2</v>
      </c>
      <c r="AN33" s="11">
        <v>3.4</v>
      </c>
      <c r="AO33" s="11">
        <v>5</v>
      </c>
      <c r="AP33" s="11">
        <v>28</v>
      </c>
      <c r="AQ33" s="11">
        <f t="shared" si="68"/>
        <v>5450</v>
      </c>
      <c r="AR33" s="11">
        <f t="shared" si="69"/>
        <v>450.14</v>
      </c>
      <c r="AS33" s="11">
        <f t="shared" si="70"/>
        <v>309.74</v>
      </c>
      <c r="AT33" s="1">
        <f t="shared" si="71"/>
        <v>65</v>
      </c>
      <c r="AU33" s="1">
        <f t="shared" si="72"/>
        <v>20</v>
      </c>
      <c r="AV33" s="1" t="str">
        <f t="shared" si="73"/>
        <v>24</v>
      </c>
      <c r="AW33" s="1">
        <f t="shared" si="74"/>
        <v>480</v>
      </c>
      <c r="AX33" s="1">
        <f t="shared" si="75"/>
        <v>60</v>
      </c>
      <c r="AY33" s="1">
        <f t="shared" si="76"/>
        <v>19</v>
      </c>
      <c r="AZ33" s="1" t="str">
        <f t="shared" si="77"/>
        <v>26</v>
      </c>
      <c r="BA33" s="1">
        <f t="shared" si="78"/>
        <v>494</v>
      </c>
      <c r="BB33" s="1">
        <f t="shared" si="79"/>
        <v>974</v>
      </c>
      <c r="BC33" s="1">
        <f t="shared" si="34"/>
        <v>10</v>
      </c>
      <c r="BE33" s="1" t="str">
        <f t="shared" si="80"/>
        <v>147</v>
      </c>
      <c r="BI33" s="1">
        <f t="shared" si="81"/>
        <v>4484.76</v>
      </c>
      <c r="BJ33" s="1">
        <f t="shared" si="82"/>
        <v>4794.5</v>
      </c>
      <c r="BK33" s="1">
        <f t="shared" si="83"/>
        <v>4934.9</v>
      </c>
      <c r="BM33" s="1" t="e">
        <f>BI33*#REF!*BL33/1000</f>
        <v>#REF!</v>
      </c>
      <c r="BN33" s="1" t="e">
        <f>BJ33*#REF!*BL33/1000</f>
        <v>#REF!</v>
      </c>
      <c r="BO33" s="1" t="e">
        <f>BK33*#REF!*BL33/1000</f>
        <v>#REF!</v>
      </c>
      <c r="BP33" s="3">
        <v>1.16</v>
      </c>
      <c r="BR33" s="1">
        <f t="shared" si="17"/>
        <v>0</v>
      </c>
      <c r="BS33" s="1">
        <f t="shared" si="18"/>
        <v>0</v>
      </c>
      <c r="BT33" s="1">
        <f t="shared" si="19"/>
        <v>0</v>
      </c>
    </row>
    <row r="34" ht="14.25" customHeight="1" spans="1:72">
      <c r="A34" s="1">
        <v>31</v>
      </c>
      <c r="B34" s="8" t="s">
        <v>73</v>
      </c>
      <c r="C34" s="1">
        <v>80</v>
      </c>
      <c r="D34" s="1">
        <v>6060</v>
      </c>
      <c r="F34" s="1">
        <v>65</v>
      </c>
      <c r="G34" s="1">
        <v>40</v>
      </c>
      <c r="H34" s="1">
        <v>60</v>
      </c>
      <c r="I34" s="1">
        <v>39</v>
      </c>
      <c r="J34" s="1">
        <v>10</v>
      </c>
      <c r="K34" s="1">
        <f t="shared" si="20"/>
        <v>1974</v>
      </c>
      <c r="L34" s="1">
        <f t="shared" si="60"/>
        <v>4127.92</v>
      </c>
      <c r="M34" s="1">
        <f t="shared" si="61"/>
        <v>4451.568</v>
      </c>
      <c r="N34" s="1">
        <f t="shared" si="62"/>
        <v>4606.608</v>
      </c>
      <c r="O34" s="1">
        <f t="shared" si="38"/>
        <v>7560</v>
      </c>
      <c r="P34" s="1">
        <v>1200</v>
      </c>
      <c r="Q34" s="1">
        <v>1100</v>
      </c>
      <c r="R34" s="11">
        <v>160</v>
      </c>
      <c r="S34" s="11">
        <v>389</v>
      </c>
      <c r="T34" s="11">
        <v>255</v>
      </c>
      <c r="U34" s="11">
        <v>266</v>
      </c>
      <c r="V34" s="12">
        <f t="shared" si="63"/>
        <v>910</v>
      </c>
      <c r="W34" s="11">
        <v>186</v>
      </c>
      <c r="X34" s="11">
        <f>116/2</f>
        <v>58</v>
      </c>
      <c r="Y34" s="11">
        <v>34</v>
      </c>
      <c r="Z34" s="11">
        <v>23</v>
      </c>
      <c r="AA34" s="11">
        <f t="shared" si="64"/>
        <v>6060</v>
      </c>
      <c r="AB34" s="12">
        <f t="shared" si="24"/>
        <v>421.46</v>
      </c>
      <c r="AC34" s="17">
        <f t="shared" si="65"/>
        <v>2006.92</v>
      </c>
      <c r="AD34" s="17">
        <f t="shared" si="66"/>
        <v>2330.568</v>
      </c>
      <c r="AE34" s="17">
        <f t="shared" si="67"/>
        <v>2485.608</v>
      </c>
      <c r="AF34" s="1">
        <v>48</v>
      </c>
      <c r="AG34" s="11">
        <v>24</v>
      </c>
      <c r="AH34" s="11">
        <v>25</v>
      </c>
      <c r="AI34" s="11">
        <v>6</v>
      </c>
      <c r="AJ34" s="20">
        <v>21.5</v>
      </c>
      <c r="AK34" s="20">
        <v>4</v>
      </c>
      <c r="AL34" s="20">
        <v>2.5</v>
      </c>
      <c r="AM34" s="20">
        <v>4.2</v>
      </c>
      <c r="AN34" s="11">
        <v>3.4</v>
      </c>
      <c r="AO34" s="11">
        <v>5</v>
      </c>
      <c r="AP34" s="11">
        <v>28</v>
      </c>
      <c r="AQ34" s="11">
        <f t="shared" si="68"/>
        <v>6060</v>
      </c>
      <c r="AR34" s="11">
        <f t="shared" si="69"/>
        <v>478.688</v>
      </c>
      <c r="AS34" s="11">
        <f t="shared" si="70"/>
        <v>323.648</v>
      </c>
      <c r="AT34" s="1">
        <f t="shared" si="71"/>
        <v>65</v>
      </c>
      <c r="AU34" s="1">
        <f t="shared" si="72"/>
        <v>40</v>
      </c>
      <c r="AV34" s="1" t="str">
        <f t="shared" si="73"/>
        <v>24</v>
      </c>
      <c r="AW34" s="1">
        <f t="shared" si="74"/>
        <v>960</v>
      </c>
      <c r="AX34" s="1">
        <f t="shared" si="75"/>
        <v>60</v>
      </c>
      <c r="AY34" s="1">
        <f t="shared" si="76"/>
        <v>39</v>
      </c>
      <c r="AZ34" s="1" t="str">
        <f t="shared" si="77"/>
        <v>26</v>
      </c>
      <c r="BA34" s="1">
        <f t="shared" si="78"/>
        <v>1014</v>
      </c>
      <c r="BB34" s="1">
        <f t="shared" si="79"/>
        <v>1974</v>
      </c>
      <c r="BC34" s="1">
        <f t="shared" si="34"/>
        <v>10</v>
      </c>
      <c r="BE34" s="1" t="str">
        <f t="shared" si="80"/>
        <v>147</v>
      </c>
      <c r="BI34" s="1">
        <f t="shared" si="81"/>
        <v>4127.92</v>
      </c>
      <c r="BJ34" s="1">
        <f t="shared" si="82"/>
        <v>4451.568</v>
      </c>
      <c r="BK34" s="1">
        <f t="shared" si="83"/>
        <v>4606.608</v>
      </c>
      <c r="BM34" s="1" t="e">
        <f>BI34*#REF!*BL34/1000</f>
        <v>#REF!</v>
      </c>
      <c r="BN34" s="1" t="e">
        <f>BJ34*#REF!*BL34/1000</f>
        <v>#REF!</v>
      </c>
      <c r="BO34" s="1" t="e">
        <f>BK34*#REF!*BL34/1000</f>
        <v>#REF!</v>
      </c>
      <c r="BP34" s="3">
        <v>1.27</v>
      </c>
      <c r="BR34" s="1">
        <f t="shared" si="17"/>
        <v>0</v>
      </c>
      <c r="BS34" s="1">
        <f t="shared" si="18"/>
        <v>0</v>
      </c>
      <c r="BT34" s="1">
        <f t="shared" si="19"/>
        <v>0</v>
      </c>
    </row>
    <row r="35" spans="1:72">
      <c r="A35" s="1">
        <v>32</v>
      </c>
      <c r="B35" s="8" t="s">
        <v>73</v>
      </c>
      <c r="D35" s="1">
        <v>6060</v>
      </c>
      <c r="F35" s="1">
        <v>65</v>
      </c>
      <c r="G35" s="1">
        <v>40</v>
      </c>
      <c r="H35" s="1">
        <v>60</v>
      </c>
      <c r="I35" s="1">
        <v>39</v>
      </c>
      <c r="J35" s="1">
        <v>10</v>
      </c>
      <c r="K35" s="1">
        <f t="shared" si="20"/>
        <v>1974</v>
      </c>
      <c r="L35" s="1">
        <f t="shared" si="60"/>
        <v>4266.92</v>
      </c>
      <c r="M35" s="1">
        <f t="shared" si="61"/>
        <v>4590.568</v>
      </c>
      <c r="N35" s="1">
        <f t="shared" si="62"/>
        <v>4745.608</v>
      </c>
      <c r="O35" s="1">
        <f t="shared" si="38"/>
        <v>7560</v>
      </c>
      <c r="P35" s="1">
        <v>1200</v>
      </c>
      <c r="Q35" s="1">
        <v>1100</v>
      </c>
      <c r="R35" s="11">
        <v>200</v>
      </c>
      <c r="S35" s="11">
        <v>389</v>
      </c>
      <c r="T35" s="11">
        <v>280</v>
      </c>
      <c r="U35" s="11">
        <v>266</v>
      </c>
      <c r="V35" s="12">
        <f t="shared" si="63"/>
        <v>935</v>
      </c>
      <c r="W35" s="11">
        <v>300</v>
      </c>
      <c r="X35" s="11">
        <f>116/2</f>
        <v>58</v>
      </c>
      <c r="Y35" s="11">
        <v>34</v>
      </c>
      <c r="Z35" s="11">
        <v>23</v>
      </c>
      <c r="AA35" s="11">
        <f t="shared" si="64"/>
        <v>6060</v>
      </c>
      <c r="AB35" s="12">
        <f t="shared" si="24"/>
        <v>421.46</v>
      </c>
      <c r="AC35" s="17">
        <f t="shared" si="65"/>
        <v>2145.92</v>
      </c>
      <c r="AD35" s="17">
        <f t="shared" si="66"/>
        <v>2469.568</v>
      </c>
      <c r="AE35" s="17">
        <f t="shared" si="67"/>
        <v>2624.608</v>
      </c>
      <c r="AF35" s="1">
        <v>48</v>
      </c>
      <c r="AG35" s="11">
        <v>24</v>
      </c>
      <c r="AH35" s="11">
        <v>25</v>
      </c>
      <c r="AI35" s="11">
        <v>6</v>
      </c>
      <c r="AJ35" s="20">
        <v>21.5</v>
      </c>
      <c r="AK35" s="20">
        <v>4</v>
      </c>
      <c r="AL35" s="20">
        <v>2.5</v>
      </c>
      <c r="AM35" s="20">
        <v>4.2</v>
      </c>
      <c r="AN35" s="11">
        <v>3.4</v>
      </c>
      <c r="AO35" s="11">
        <v>5</v>
      </c>
      <c r="AP35" s="11">
        <v>28</v>
      </c>
      <c r="AQ35" s="11">
        <f t="shared" si="68"/>
        <v>6060</v>
      </c>
      <c r="AR35" s="11">
        <f t="shared" si="69"/>
        <v>478.688</v>
      </c>
      <c r="AS35" s="11">
        <f t="shared" si="70"/>
        <v>323.648</v>
      </c>
      <c r="AT35" s="1">
        <f t="shared" si="71"/>
        <v>65</v>
      </c>
      <c r="AU35" s="1">
        <f t="shared" si="72"/>
        <v>40</v>
      </c>
      <c r="AV35" s="1" t="str">
        <f t="shared" si="73"/>
        <v>24</v>
      </c>
      <c r="AW35" s="1">
        <f t="shared" si="74"/>
        <v>960</v>
      </c>
      <c r="AX35" s="1">
        <f t="shared" si="75"/>
        <v>60</v>
      </c>
      <c r="AY35" s="1">
        <f t="shared" si="76"/>
        <v>39</v>
      </c>
      <c r="AZ35" s="1" t="str">
        <f t="shared" si="77"/>
        <v>26</v>
      </c>
      <c r="BA35" s="1">
        <f t="shared" si="78"/>
        <v>1014</v>
      </c>
      <c r="BB35" s="1">
        <f t="shared" si="79"/>
        <v>1974</v>
      </c>
      <c r="BC35" s="1">
        <f t="shared" si="34"/>
        <v>10</v>
      </c>
      <c r="BE35" s="1" t="str">
        <f t="shared" si="80"/>
        <v>147</v>
      </c>
      <c r="BI35" s="1">
        <f t="shared" si="81"/>
        <v>4266.92</v>
      </c>
      <c r="BJ35" s="1">
        <f t="shared" si="82"/>
        <v>4590.568</v>
      </c>
      <c r="BK35" s="1">
        <f t="shared" si="83"/>
        <v>4745.608</v>
      </c>
      <c r="BM35" s="1" t="e">
        <f>BI35*#REF!*BL35/1000</f>
        <v>#REF!</v>
      </c>
      <c r="BN35" s="1" t="e">
        <f>BJ35*#REF!*BL35/1000</f>
        <v>#REF!</v>
      </c>
      <c r="BO35" s="1" t="e">
        <f>BK35*#REF!*BL35/1000</f>
        <v>#REF!</v>
      </c>
      <c r="BP35" s="3">
        <v>1.27</v>
      </c>
      <c r="BR35" s="1">
        <f t="shared" si="17"/>
        <v>0</v>
      </c>
      <c r="BS35" s="1">
        <f t="shared" si="18"/>
        <v>0</v>
      </c>
      <c r="BT35" s="1">
        <f t="shared" si="19"/>
        <v>0</v>
      </c>
    </row>
    <row r="36" spans="1:72">
      <c r="A36" s="1">
        <v>33</v>
      </c>
      <c r="B36" s="8" t="s">
        <v>73</v>
      </c>
      <c r="D36" s="1">
        <v>6060</v>
      </c>
      <c r="F36" s="1">
        <v>65</v>
      </c>
      <c r="G36" s="1">
        <v>40</v>
      </c>
      <c r="H36" s="1">
        <v>60</v>
      </c>
      <c r="I36" s="1">
        <v>39</v>
      </c>
      <c r="J36" s="1">
        <v>10</v>
      </c>
      <c r="K36" s="1">
        <f t="shared" si="20"/>
        <v>1974</v>
      </c>
      <c r="L36" s="1">
        <f t="shared" si="60"/>
        <v>4585.92</v>
      </c>
      <c r="M36" s="1">
        <f t="shared" si="61"/>
        <v>4909.568</v>
      </c>
      <c r="N36" s="1">
        <f t="shared" si="62"/>
        <v>5064.608</v>
      </c>
      <c r="O36" s="1">
        <f t="shared" si="38"/>
        <v>7560</v>
      </c>
      <c r="P36" s="1">
        <v>1200</v>
      </c>
      <c r="Q36" s="1">
        <v>1100</v>
      </c>
      <c r="R36" s="11">
        <v>250</v>
      </c>
      <c r="S36" s="11">
        <v>441</v>
      </c>
      <c r="T36" s="11">
        <v>292</v>
      </c>
      <c r="U36" s="11">
        <v>371</v>
      </c>
      <c r="V36" s="12">
        <f t="shared" si="63"/>
        <v>1104</v>
      </c>
      <c r="W36" s="11">
        <v>450</v>
      </c>
      <c r="X36" s="11">
        <f>116/2</f>
        <v>58</v>
      </c>
      <c r="Y36" s="11">
        <v>34</v>
      </c>
      <c r="Z36" s="11">
        <v>23</v>
      </c>
      <c r="AA36" s="11">
        <f t="shared" si="64"/>
        <v>6060</v>
      </c>
      <c r="AB36" s="12">
        <f t="shared" si="24"/>
        <v>421.46</v>
      </c>
      <c r="AC36" s="17">
        <f t="shared" si="65"/>
        <v>2464.92</v>
      </c>
      <c r="AD36" s="17">
        <f t="shared" si="66"/>
        <v>2788.568</v>
      </c>
      <c r="AE36" s="17">
        <f t="shared" si="67"/>
        <v>2943.608</v>
      </c>
      <c r="AF36" s="1">
        <v>48</v>
      </c>
      <c r="AG36" s="11">
        <v>24</v>
      </c>
      <c r="AH36" s="11">
        <v>25</v>
      </c>
      <c r="AI36" s="11">
        <v>6</v>
      </c>
      <c r="AJ36" s="20">
        <v>21.5</v>
      </c>
      <c r="AK36" s="20">
        <v>4</v>
      </c>
      <c r="AL36" s="20">
        <v>2.5</v>
      </c>
      <c r="AM36" s="20">
        <v>4.2</v>
      </c>
      <c r="AN36" s="11">
        <v>3.4</v>
      </c>
      <c r="AO36" s="11">
        <v>5</v>
      </c>
      <c r="AP36" s="11">
        <v>28</v>
      </c>
      <c r="AQ36" s="11">
        <f t="shared" si="68"/>
        <v>6060</v>
      </c>
      <c r="AR36" s="11">
        <f t="shared" si="69"/>
        <v>478.688</v>
      </c>
      <c r="AS36" s="11">
        <f t="shared" si="70"/>
        <v>323.648</v>
      </c>
      <c r="AT36" s="1">
        <f t="shared" si="71"/>
        <v>65</v>
      </c>
      <c r="AU36" s="1">
        <f t="shared" si="72"/>
        <v>40</v>
      </c>
      <c r="AV36" s="1" t="str">
        <f t="shared" si="73"/>
        <v>24</v>
      </c>
      <c r="AW36" s="1">
        <f t="shared" si="74"/>
        <v>960</v>
      </c>
      <c r="AX36" s="1">
        <f t="shared" si="75"/>
        <v>60</v>
      </c>
      <c r="AY36" s="1">
        <f t="shared" si="76"/>
        <v>39</v>
      </c>
      <c r="AZ36" s="1" t="str">
        <f t="shared" si="77"/>
        <v>26</v>
      </c>
      <c r="BA36" s="1">
        <f t="shared" si="78"/>
        <v>1014</v>
      </c>
      <c r="BB36" s="1">
        <f t="shared" si="79"/>
        <v>1974</v>
      </c>
      <c r="BC36" s="1">
        <f t="shared" si="34"/>
        <v>10</v>
      </c>
      <c r="BE36" s="1" t="str">
        <f t="shared" si="80"/>
        <v>147</v>
      </c>
      <c r="BI36" s="1">
        <f t="shared" si="81"/>
        <v>4585.92</v>
      </c>
      <c r="BJ36" s="1">
        <f t="shared" si="82"/>
        <v>4909.568</v>
      </c>
      <c r="BK36" s="1">
        <f t="shared" si="83"/>
        <v>5064.608</v>
      </c>
      <c r="BM36" s="1" t="e">
        <f>BI36*#REF!*BL36/1000</f>
        <v>#REF!</v>
      </c>
      <c r="BN36" s="1" t="e">
        <f>BJ36*#REF!*BL36/1000</f>
        <v>#REF!</v>
      </c>
      <c r="BO36" s="1" t="e">
        <f>BK36*#REF!*BL36/1000</f>
        <v>#REF!</v>
      </c>
      <c r="BP36" s="3">
        <v>1.1</v>
      </c>
      <c r="BR36" s="1">
        <f t="shared" si="17"/>
        <v>0</v>
      </c>
      <c r="BS36" s="1">
        <f t="shared" si="18"/>
        <v>0</v>
      </c>
      <c r="BT36" s="1">
        <f t="shared" si="19"/>
        <v>0</v>
      </c>
    </row>
    <row r="37" spans="1:72">
      <c r="A37" s="1">
        <v>34</v>
      </c>
      <c r="B37" s="8" t="s">
        <v>73</v>
      </c>
      <c r="D37" s="1">
        <v>6060</v>
      </c>
      <c r="F37" s="1">
        <v>65</v>
      </c>
      <c r="G37" s="1">
        <v>40</v>
      </c>
      <c r="H37" s="1">
        <v>60</v>
      </c>
      <c r="I37" s="1">
        <v>39</v>
      </c>
      <c r="J37" s="1">
        <v>10</v>
      </c>
      <c r="K37" s="1">
        <f t="shared" si="20"/>
        <v>1974</v>
      </c>
      <c r="L37" s="1">
        <f t="shared" si="60"/>
        <v>5129.62</v>
      </c>
      <c r="M37" s="1">
        <f t="shared" si="61"/>
        <v>5453.268</v>
      </c>
      <c r="N37" s="1">
        <f t="shared" si="62"/>
        <v>5608.308</v>
      </c>
      <c r="O37" s="1">
        <f t="shared" ref="O37:O42" si="84">D37+1500</f>
        <v>7560</v>
      </c>
      <c r="P37" s="1">
        <v>1200</v>
      </c>
      <c r="Q37" s="1">
        <v>1100</v>
      </c>
      <c r="R37" s="11">
        <v>320</v>
      </c>
      <c r="S37" s="11">
        <v>506</v>
      </c>
      <c r="T37" s="11">
        <v>396</v>
      </c>
      <c r="U37" s="11">
        <v>371</v>
      </c>
      <c r="V37" s="12">
        <f t="shared" si="63"/>
        <v>1273</v>
      </c>
      <c r="W37" s="11">
        <v>740</v>
      </c>
      <c r="X37" s="11">
        <f>126/2</f>
        <v>63</v>
      </c>
      <c r="Y37" s="11">
        <v>34</v>
      </c>
      <c r="Z37" s="11">
        <v>31</v>
      </c>
      <c r="AA37" s="11">
        <f t="shared" si="64"/>
        <v>6060</v>
      </c>
      <c r="AB37" s="12">
        <f t="shared" si="24"/>
        <v>463.81</v>
      </c>
      <c r="AC37" s="17">
        <f t="shared" si="65"/>
        <v>3008.62</v>
      </c>
      <c r="AD37" s="17">
        <f t="shared" si="66"/>
        <v>3332.268</v>
      </c>
      <c r="AE37" s="17">
        <f t="shared" si="67"/>
        <v>3487.308</v>
      </c>
      <c r="AF37" s="1">
        <v>48</v>
      </c>
      <c r="AG37" s="11">
        <v>24</v>
      </c>
      <c r="AH37" s="11">
        <v>25</v>
      </c>
      <c r="AI37" s="11">
        <v>6</v>
      </c>
      <c r="AJ37" s="20">
        <v>21.5</v>
      </c>
      <c r="AK37" s="20">
        <v>4</v>
      </c>
      <c r="AL37" s="20">
        <v>2.5</v>
      </c>
      <c r="AM37" s="20">
        <v>4.2</v>
      </c>
      <c r="AN37" s="11">
        <v>3.4</v>
      </c>
      <c r="AO37" s="11">
        <v>5</v>
      </c>
      <c r="AP37" s="11">
        <v>28</v>
      </c>
      <c r="AQ37" s="11">
        <f t="shared" si="68"/>
        <v>6060</v>
      </c>
      <c r="AR37" s="11">
        <f t="shared" si="69"/>
        <v>478.688</v>
      </c>
      <c r="AS37" s="11">
        <f t="shared" si="70"/>
        <v>323.648</v>
      </c>
      <c r="AT37" s="1">
        <f t="shared" si="71"/>
        <v>65</v>
      </c>
      <c r="AU37" s="1">
        <f t="shared" si="72"/>
        <v>40</v>
      </c>
      <c r="AV37" s="1" t="str">
        <f t="shared" si="73"/>
        <v>24</v>
      </c>
      <c r="AW37" s="1">
        <f t="shared" si="74"/>
        <v>960</v>
      </c>
      <c r="AX37" s="1">
        <f t="shared" si="75"/>
        <v>60</v>
      </c>
      <c r="AY37" s="1">
        <f t="shared" si="76"/>
        <v>39</v>
      </c>
      <c r="AZ37" s="1" t="str">
        <f t="shared" si="77"/>
        <v>26</v>
      </c>
      <c r="BA37" s="1">
        <f t="shared" si="78"/>
        <v>1014</v>
      </c>
      <c r="BB37" s="1">
        <f t="shared" si="79"/>
        <v>1974</v>
      </c>
      <c r="BC37" s="1">
        <f t="shared" si="34"/>
        <v>10</v>
      </c>
      <c r="BE37" s="1" t="str">
        <f t="shared" si="80"/>
        <v>147</v>
      </c>
      <c r="BI37" s="1">
        <f t="shared" si="81"/>
        <v>5129.62</v>
      </c>
      <c r="BJ37" s="1">
        <f t="shared" si="82"/>
        <v>5453.268</v>
      </c>
      <c r="BK37" s="1">
        <f t="shared" si="83"/>
        <v>5608.308</v>
      </c>
      <c r="BM37" s="1" t="e">
        <f>BI37*#REF!*BL37/1000</f>
        <v>#REF!</v>
      </c>
      <c r="BN37" s="1" t="e">
        <f>BJ37*#REF!*BL37/1000</f>
        <v>#REF!</v>
      </c>
      <c r="BO37" s="1" t="e">
        <f>BK37*#REF!*BL37/1000</f>
        <v>#REF!</v>
      </c>
      <c r="BP37" s="3">
        <v>1.1</v>
      </c>
      <c r="BR37" s="1">
        <f t="shared" si="17"/>
        <v>0</v>
      </c>
      <c r="BS37" s="1">
        <f t="shared" si="18"/>
        <v>0</v>
      </c>
      <c r="BT37" s="1">
        <f t="shared" si="19"/>
        <v>0</v>
      </c>
    </row>
    <row r="38" spans="1:72">
      <c r="A38" s="1">
        <v>35</v>
      </c>
      <c r="B38" s="8" t="s">
        <v>73</v>
      </c>
      <c r="D38" s="1">
        <v>6060</v>
      </c>
      <c r="F38" s="1">
        <v>65</v>
      </c>
      <c r="G38" s="1">
        <v>40</v>
      </c>
      <c r="H38" s="1">
        <v>60</v>
      </c>
      <c r="I38" s="1">
        <v>39</v>
      </c>
      <c r="J38" s="1">
        <v>10</v>
      </c>
      <c r="K38" s="1">
        <f t="shared" si="20"/>
        <v>1974</v>
      </c>
      <c r="L38" s="1">
        <f t="shared" si="60"/>
        <v>5561.62</v>
      </c>
      <c r="M38" s="1">
        <f t="shared" si="61"/>
        <v>5885.268</v>
      </c>
      <c r="N38" s="1">
        <f t="shared" si="62"/>
        <v>6040.308</v>
      </c>
      <c r="O38" s="1">
        <f t="shared" si="84"/>
        <v>7560</v>
      </c>
      <c r="P38" s="1">
        <v>1200</v>
      </c>
      <c r="Q38" s="1">
        <v>1100</v>
      </c>
      <c r="R38" s="11">
        <v>360</v>
      </c>
      <c r="S38" s="11">
        <v>573</v>
      </c>
      <c r="T38" s="11">
        <v>519</v>
      </c>
      <c r="U38" s="11">
        <v>455</v>
      </c>
      <c r="V38" s="12">
        <f t="shared" si="63"/>
        <v>1547</v>
      </c>
      <c r="W38" s="11">
        <v>898</v>
      </c>
      <c r="X38" s="11">
        <f>126/2</f>
        <v>63</v>
      </c>
      <c r="Y38" s="11">
        <v>34</v>
      </c>
      <c r="Z38" s="11">
        <v>31</v>
      </c>
      <c r="AA38" s="11">
        <f t="shared" si="64"/>
        <v>6060</v>
      </c>
      <c r="AB38" s="12">
        <f t="shared" si="24"/>
        <v>463.81</v>
      </c>
      <c r="AC38" s="17">
        <f t="shared" si="65"/>
        <v>3440.62</v>
      </c>
      <c r="AD38" s="17">
        <f t="shared" si="66"/>
        <v>3764.268</v>
      </c>
      <c r="AE38" s="17">
        <f t="shared" si="67"/>
        <v>3919.308</v>
      </c>
      <c r="AF38" s="1">
        <v>48</v>
      </c>
      <c r="AG38" s="11">
        <v>24</v>
      </c>
      <c r="AH38" s="11">
        <v>25</v>
      </c>
      <c r="AI38" s="11">
        <v>6</v>
      </c>
      <c r="AJ38" s="20">
        <v>21.5</v>
      </c>
      <c r="AK38" s="20">
        <v>4</v>
      </c>
      <c r="AL38" s="20">
        <v>2.5</v>
      </c>
      <c r="AM38" s="20">
        <v>4.2</v>
      </c>
      <c r="AN38" s="11">
        <v>3.4</v>
      </c>
      <c r="AO38" s="11">
        <v>5</v>
      </c>
      <c r="AP38" s="11">
        <v>28</v>
      </c>
      <c r="AQ38" s="11">
        <f t="shared" si="68"/>
        <v>6060</v>
      </c>
      <c r="AR38" s="11">
        <f t="shared" si="69"/>
        <v>478.688</v>
      </c>
      <c r="AS38" s="11">
        <f t="shared" si="70"/>
        <v>323.648</v>
      </c>
      <c r="AT38" s="1">
        <f t="shared" si="71"/>
        <v>65</v>
      </c>
      <c r="AU38" s="1">
        <f t="shared" si="72"/>
        <v>40</v>
      </c>
      <c r="AV38" s="1" t="str">
        <f t="shared" si="73"/>
        <v>24</v>
      </c>
      <c r="AW38" s="1">
        <f t="shared" si="74"/>
        <v>960</v>
      </c>
      <c r="AX38" s="1">
        <f t="shared" si="75"/>
        <v>60</v>
      </c>
      <c r="AY38" s="1">
        <f t="shared" si="76"/>
        <v>39</v>
      </c>
      <c r="AZ38" s="1" t="str">
        <f t="shared" si="77"/>
        <v>26</v>
      </c>
      <c r="BA38" s="1">
        <f t="shared" si="78"/>
        <v>1014</v>
      </c>
      <c r="BB38" s="1">
        <f t="shared" si="79"/>
        <v>1974</v>
      </c>
      <c r="BC38" s="1">
        <f t="shared" si="34"/>
        <v>10</v>
      </c>
      <c r="BE38" s="1" t="str">
        <f t="shared" si="80"/>
        <v>147</v>
      </c>
      <c r="BI38" s="1">
        <f t="shared" si="81"/>
        <v>5561.62</v>
      </c>
      <c r="BJ38" s="1">
        <f t="shared" si="82"/>
        <v>5885.268</v>
      </c>
      <c r="BK38" s="1">
        <f t="shared" si="83"/>
        <v>6040.308</v>
      </c>
      <c r="BM38" s="1" t="e">
        <f>BI38*#REF!*BL38/1000</f>
        <v>#REF!</v>
      </c>
      <c r="BN38" s="1" t="e">
        <f>BJ38*#REF!*BL38/1000</f>
        <v>#REF!</v>
      </c>
      <c r="BO38" s="1" t="e">
        <f>BK38*#REF!*BL38/1000</f>
        <v>#REF!</v>
      </c>
      <c r="BP38" s="3">
        <v>1.05</v>
      </c>
      <c r="BR38" s="1">
        <f t="shared" si="17"/>
        <v>0</v>
      </c>
      <c r="BS38" s="1">
        <f t="shared" si="18"/>
        <v>0</v>
      </c>
      <c r="BT38" s="1">
        <f t="shared" si="19"/>
        <v>0</v>
      </c>
    </row>
    <row r="39" spans="1:72">
      <c r="A39" s="1">
        <v>36</v>
      </c>
      <c r="B39" s="8" t="s">
        <v>74</v>
      </c>
      <c r="C39" s="1">
        <v>40</v>
      </c>
      <c r="D39" s="1">
        <v>3650</v>
      </c>
      <c r="F39" s="1">
        <v>70</v>
      </c>
      <c r="G39" s="1">
        <v>16</v>
      </c>
      <c r="H39" s="1">
        <v>65</v>
      </c>
      <c r="I39" s="1">
        <v>15</v>
      </c>
      <c r="J39" s="1">
        <v>10</v>
      </c>
      <c r="K39" s="1">
        <f t="shared" si="20"/>
        <v>496</v>
      </c>
      <c r="L39" s="1">
        <f t="shared" ref="L39:N42" si="85">BI39</f>
        <v>2644.36</v>
      </c>
      <c r="M39" s="1">
        <f t="shared" si="85"/>
        <v>2915.06</v>
      </c>
      <c r="N39" s="1">
        <f t="shared" si="85"/>
        <v>3012.26</v>
      </c>
      <c r="O39" s="1">
        <f t="shared" si="84"/>
        <v>5150</v>
      </c>
      <c r="P39" s="1">
        <v>1300</v>
      </c>
      <c r="Q39" s="1">
        <v>1200</v>
      </c>
      <c r="R39" s="11">
        <v>200</v>
      </c>
      <c r="S39" s="13">
        <v>444</v>
      </c>
      <c r="T39" s="13">
        <v>296</v>
      </c>
      <c r="U39" s="13">
        <v>314</v>
      </c>
      <c r="V39" s="14">
        <f t="shared" si="63"/>
        <v>1054</v>
      </c>
      <c r="W39" s="13">
        <v>300</v>
      </c>
      <c r="X39" s="13">
        <v>58</v>
      </c>
      <c r="Y39" s="13">
        <v>42</v>
      </c>
      <c r="Z39" s="13">
        <v>23</v>
      </c>
      <c r="AA39" s="11">
        <f t="shared" si="64"/>
        <v>3650</v>
      </c>
      <c r="AB39" s="12">
        <f t="shared" si="24"/>
        <v>281.68</v>
      </c>
      <c r="AC39" s="18">
        <f t="shared" si="65"/>
        <v>2001.36</v>
      </c>
      <c r="AD39" s="17">
        <f t="shared" si="66"/>
        <v>2272.06</v>
      </c>
      <c r="AE39" s="17">
        <f t="shared" si="67"/>
        <v>2369.26</v>
      </c>
      <c r="AF39" s="19">
        <v>48</v>
      </c>
      <c r="AG39" s="13">
        <v>24</v>
      </c>
      <c r="AH39" s="13">
        <v>25</v>
      </c>
      <c r="AI39" s="13">
        <v>6</v>
      </c>
      <c r="AJ39" s="21">
        <v>23.5</v>
      </c>
      <c r="AK39" s="21">
        <v>4</v>
      </c>
      <c r="AL39" s="21">
        <v>2.5</v>
      </c>
      <c r="AM39" s="21">
        <v>4.2</v>
      </c>
      <c r="AN39" s="13">
        <v>3.4</v>
      </c>
      <c r="AO39" s="13">
        <v>5</v>
      </c>
      <c r="AP39" s="13">
        <v>28</v>
      </c>
      <c r="AQ39" s="11">
        <f t="shared" si="68"/>
        <v>3650</v>
      </c>
      <c r="AR39" s="13">
        <f t="shared" si="69"/>
        <v>367.9</v>
      </c>
      <c r="AS39" s="13">
        <f t="shared" si="70"/>
        <v>270.7</v>
      </c>
      <c r="AT39" s="1">
        <f t="shared" ref="AT39:AU42" si="86">F39</f>
        <v>70</v>
      </c>
      <c r="AU39" s="1">
        <f t="shared" si="86"/>
        <v>16</v>
      </c>
      <c r="AV39" s="1" t="str">
        <f>IF(AT39=70,"31",IF(AT39=72,"31"))</f>
        <v>31</v>
      </c>
      <c r="AW39" s="1">
        <f t="shared" si="74"/>
        <v>496</v>
      </c>
      <c r="AX39" s="1">
        <f t="shared" ref="AX39:AY42" si="87">H39</f>
        <v>65</v>
      </c>
      <c r="AY39" s="1">
        <f t="shared" si="87"/>
        <v>15</v>
      </c>
      <c r="AZ39" s="1" t="b">
        <f t="shared" si="77"/>
        <v>0</v>
      </c>
      <c r="BA39" s="1">
        <f t="shared" si="78"/>
        <v>0</v>
      </c>
      <c r="BB39" s="1">
        <f t="shared" si="79"/>
        <v>496</v>
      </c>
      <c r="BC39" s="1">
        <f t="shared" si="34"/>
        <v>10</v>
      </c>
      <c r="BE39" s="1" t="str">
        <f t="shared" si="80"/>
        <v>147</v>
      </c>
      <c r="BI39" s="1">
        <f t="shared" si="81"/>
        <v>2644.36</v>
      </c>
      <c r="BJ39" s="1">
        <f t="shared" si="82"/>
        <v>2915.06</v>
      </c>
      <c r="BK39" s="1">
        <f t="shared" si="83"/>
        <v>3012.26</v>
      </c>
      <c r="BM39" s="1" t="e">
        <f>BI39*#REF!*BL39/1000</f>
        <v>#REF!</v>
      </c>
      <c r="BN39" s="1" t="e">
        <f>BJ39*#REF!*BL39/1000</f>
        <v>#REF!</v>
      </c>
      <c r="BO39" s="1" t="e">
        <f>BK39*#REF!*BL39/1000</f>
        <v>#REF!</v>
      </c>
      <c r="BP39" s="3">
        <v>1.27</v>
      </c>
      <c r="BR39" s="1">
        <f t="shared" si="17"/>
        <v>0</v>
      </c>
      <c r="BS39" s="1">
        <f t="shared" si="18"/>
        <v>0</v>
      </c>
      <c r="BT39" s="1">
        <f t="shared" si="19"/>
        <v>0</v>
      </c>
    </row>
    <row r="40" spans="1:72">
      <c r="A40" s="1">
        <v>37</v>
      </c>
      <c r="B40" s="8" t="s">
        <v>74</v>
      </c>
      <c r="D40" s="1">
        <v>3650</v>
      </c>
      <c r="F40" s="1">
        <v>70</v>
      </c>
      <c r="G40" s="1">
        <v>16</v>
      </c>
      <c r="H40" s="1">
        <v>65</v>
      </c>
      <c r="I40" s="1">
        <v>15</v>
      </c>
      <c r="J40" s="1">
        <v>10</v>
      </c>
      <c r="K40" s="1">
        <f t="shared" si="20"/>
        <v>496</v>
      </c>
      <c r="L40" s="1">
        <f t="shared" si="85"/>
        <v>2940.36</v>
      </c>
      <c r="M40" s="1">
        <f t="shared" si="85"/>
        <v>3211.06</v>
      </c>
      <c r="N40" s="1">
        <f t="shared" si="85"/>
        <v>3308.26</v>
      </c>
      <c r="O40" s="1">
        <f t="shared" si="84"/>
        <v>5150</v>
      </c>
      <c r="P40" s="1">
        <v>1300</v>
      </c>
      <c r="Q40" s="1">
        <v>1200</v>
      </c>
      <c r="R40" s="11">
        <v>250</v>
      </c>
      <c r="S40" s="13">
        <v>501</v>
      </c>
      <c r="T40" s="13">
        <v>333</v>
      </c>
      <c r="U40" s="13">
        <v>366</v>
      </c>
      <c r="V40" s="14">
        <f t="shared" si="63"/>
        <v>1200</v>
      </c>
      <c r="W40" s="13">
        <v>450</v>
      </c>
      <c r="X40" s="13">
        <v>58</v>
      </c>
      <c r="Y40" s="13">
        <v>42</v>
      </c>
      <c r="Z40" s="13">
        <v>23</v>
      </c>
      <c r="AA40" s="11">
        <f t="shared" si="64"/>
        <v>3650</v>
      </c>
      <c r="AB40" s="12">
        <f t="shared" si="24"/>
        <v>281.68</v>
      </c>
      <c r="AC40" s="18">
        <f t="shared" si="65"/>
        <v>2297.36</v>
      </c>
      <c r="AD40" s="17">
        <f t="shared" si="66"/>
        <v>2568.06</v>
      </c>
      <c r="AE40" s="17">
        <f t="shared" si="67"/>
        <v>2665.26</v>
      </c>
      <c r="AF40" s="19">
        <v>48</v>
      </c>
      <c r="AG40" s="13">
        <v>24</v>
      </c>
      <c r="AH40" s="13">
        <v>25</v>
      </c>
      <c r="AI40" s="13">
        <v>6</v>
      </c>
      <c r="AJ40" s="21">
        <v>23.5</v>
      </c>
      <c r="AK40" s="21">
        <v>4</v>
      </c>
      <c r="AL40" s="21">
        <v>2.5</v>
      </c>
      <c r="AM40" s="21">
        <v>4.2</v>
      </c>
      <c r="AN40" s="13">
        <v>3.4</v>
      </c>
      <c r="AO40" s="13">
        <v>5</v>
      </c>
      <c r="AP40" s="13">
        <v>28</v>
      </c>
      <c r="AQ40" s="11">
        <f t="shared" si="68"/>
        <v>3650</v>
      </c>
      <c r="AR40" s="13">
        <f t="shared" si="69"/>
        <v>367.9</v>
      </c>
      <c r="AS40" s="13">
        <f t="shared" si="70"/>
        <v>270.7</v>
      </c>
      <c r="AT40" s="1">
        <f t="shared" si="86"/>
        <v>70</v>
      </c>
      <c r="AU40" s="1">
        <f t="shared" si="86"/>
        <v>16</v>
      </c>
      <c r="AV40" s="1" t="str">
        <f t="shared" ref="AV40:AV58" si="88">IF(AT40=70,"31",IF(AT40=72,"31"))</f>
        <v>31</v>
      </c>
      <c r="AW40" s="1">
        <f t="shared" si="74"/>
        <v>496</v>
      </c>
      <c r="AX40" s="1">
        <f t="shared" si="87"/>
        <v>65</v>
      </c>
      <c r="AY40" s="1">
        <f t="shared" si="87"/>
        <v>15</v>
      </c>
      <c r="AZ40" s="1" t="b">
        <f t="shared" si="77"/>
        <v>0</v>
      </c>
      <c r="BA40" s="1">
        <f t="shared" si="78"/>
        <v>0</v>
      </c>
      <c r="BB40" s="1">
        <f t="shared" si="79"/>
        <v>496</v>
      </c>
      <c r="BC40" s="1">
        <f t="shared" si="34"/>
        <v>10</v>
      </c>
      <c r="BE40" s="1" t="str">
        <f t="shared" si="80"/>
        <v>147</v>
      </c>
      <c r="BI40" s="1">
        <f t="shared" si="81"/>
        <v>2940.36</v>
      </c>
      <c r="BJ40" s="1">
        <f t="shared" si="82"/>
        <v>3211.06</v>
      </c>
      <c r="BK40" s="1">
        <f t="shared" si="83"/>
        <v>3308.26</v>
      </c>
      <c r="BM40" s="1" t="e">
        <f>BI40*#REF!*BL40/1000</f>
        <v>#REF!</v>
      </c>
      <c r="BN40" s="1" t="e">
        <f>BJ40*#REF!*BL40/1000</f>
        <v>#REF!</v>
      </c>
      <c r="BO40" s="1" t="e">
        <f>BK40*#REF!*BL40/1000</f>
        <v>#REF!</v>
      </c>
      <c r="BP40" s="3">
        <v>1.21</v>
      </c>
      <c r="BR40" s="1">
        <f t="shared" si="17"/>
        <v>0</v>
      </c>
      <c r="BS40" s="1">
        <f t="shared" si="18"/>
        <v>0</v>
      </c>
      <c r="BT40" s="1">
        <f t="shared" si="19"/>
        <v>0</v>
      </c>
    </row>
    <row r="41" spans="1:72">
      <c r="A41" s="1">
        <v>38</v>
      </c>
      <c r="B41" s="8" t="s">
        <v>74</v>
      </c>
      <c r="D41" s="1">
        <v>3650</v>
      </c>
      <c r="F41" s="1">
        <v>70</v>
      </c>
      <c r="G41" s="1">
        <v>16</v>
      </c>
      <c r="H41" s="1">
        <v>65</v>
      </c>
      <c r="I41" s="1">
        <v>15</v>
      </c>
      <c r="J41" s="1">
        <v>10</v>
      </c>
      <c r="K41" s="1">
        <f t="shared" si="20"/>
        <v>496</v>
      </c>
      <c r="L41" s="1">
        <f t="shared" si="85"/>
        <v>3531.96</v>
      </c>
      <c r="M41" s="1">
        <f t="shared" si="85"/>
        <v>3802.66</v>
      </c>
      <c r="N41" s="1">
        <f t="shared" si="85"/>
        <v>3899.86</v>
      </c>
      <c r="O41" s="1">
        <f t="shared" si="84"/>
        <v>5150</v>
      </c>
      <c r="P41" s="1">
        <v>1300</v>
      </c>
      <c r="Q41" s="1">
        <v>1200</v>
      </c>
      <c r="R41" s="11">
        <v>320</v>
      </c>
      <c r="S41" s="13">
        <v>575</v>
      </c>
      <c r="T41" s="13">
        <v>415</v>
      </c>
      <c r="U41" s="13">
        <v>451</v>
      </c>
      <c r="V41" s="14">
        <f t="shared" si="63"/>
        <v>1441</v>
      </c>
      <c r="W41" s="13">
        <v>740</v>
      </c>
      <c r="X41" s="13">
        <v>63</v>
      </c>
      <c r="Y41" s="13">
        <v>42</v>
      </c>
      <c r="Z41" s="13">
        <v>31</v>
      </c>
      <c r="AA41" s="11">
        <f t="shared" si="64"/>
        <v>3650</v>
      </c>
      <c r="AB41" s="12">
        <f t="shared" si="24"/>
        <v>311.98</v>
      </c>
      <c r="AC41" s="18">
        <f t="shared" si="65"/>
        <v>2888.96</v>
      </c>
      <c r="AD41" s="17">
        <f t="shared" si="66"/>
        <v>3159.66</v>
      </c>
      <c r="AE41" s="17">
        <f t="shared" si="67"/>
        <v>3256.86</v>
      </c>
      <c r="AF41" s="19">
        <v>48</v>
      </c>
      <c r="AG41" s="13">
        <v>24</v>
      </c>
      <c r="AH41" s="13">
        <v>25</v>
      </c>
      <c r="AI41" s="13">
        <v>6</v>
      </c>
      <c r="AJ41" s="21">
        <v>23.5</v>
      </c>
      <c r="AK41" s="21">
        <v>4</v>
      </c>
      <c r="AL41" s="21">
        <v>2.5</v>
      </c>
      <c r="AM41" s="21">
        <v>4.2</v>
      </c>
      <c r="AN41" s="13">
        <v>3.4</v>
      </c>
      <c r="AO41" s="13">
        <v>5</v>
      </c>
      <c r="AP41" s="13">
        <v>28</v>
      </c>
      <c r="AQ41" s="11">
        <f t="shared" si="68"/>
        <v>3650</v>
      </c>
      <c r="AR41" s="13">
        <f t="shared" si="69"/>
        <v>367.9</v>
      </c>
      <c r="AS41" s="13">
        <f t="shared" si="70"/>
        <v>270.7</v>
      </c>
      <c r="AT41" s="1">
        <f t="shared" si="86"/>
        <v>70</v>
      </c>
      <c r="AU41" s="1">
        <f t="shared" si="86"/>
        <v>16</v>
      </c>
      <c r="AV41" s="1" t="str">
        <f t="shared" si="88"/>
        <v>31</v>
      </c>
      <c r="AW41" s="1">
        <f t="shared" si="74"/>
        <v>496</v>
      </c>
      <c r="AX41" s="1">
        <f t="shared" si="87"/>
        <v>65</v>
      </c>
      <c r="AY41" s="1">
        <f t="shared" si="87"/>
        <v>15</v>
      </c>
      <c r="AZ41" s="1" t="b">
        <f t="shared" si="77"/>
        <v>0</v>
      </c>
      <c r="BA41" s="1">
        <f t="shared" si="78"/>
        <v>0</v>
      </c>
      <c r="BB41" s="1">
        <f t="shared" si="79"/>
        <v>496</v>
      </c>
      <c r="BC41" s="1">
        <f t="shared" si="34"/>
        <v>10</v>
      </c>
      <c r="BE41" s="1" t="str">
        <f t="shared" si="80"/>
        <v>147</v>
      </c>
      <c r="BI41" s="1">
        <f t="shared" si="81"/>
        <v>3531.96</v>
      </c>
      <c r="BJ41" s="1">
        <f t="shared" si="82"/>
        <v>3802.66</v>
      </c>
      <c r="BK41" s="1">
        <f t="shared" si="83"/>
        <v>3899.86</v>
      </c>
      <c r="BM41" s="1" t="e">
        <f>BI41*#REF!*BL41/1000</f>
        <v>#REF!</v>
      </c>
      <c r="BN41" s="1" t="e">
        <f>BJ41*#REF!*BL41/1000</f>
        <v>#REF!</v>
      </c>
      <c r="BO41" s="1" t="e">
        <f>BK41*#REF!*BL41/1000</f>
        <v>#REF!</v>
      </c>
      <c r="BP41" s="3">
        <v>1.1</v>
      </c>
      <c r="BR41" s="1">
        <f t="shared" si="17"/>
        <v>0</v>
      </c>
      <c r="BS41" s="1">
        <f t="shared" si="18"/>
        <v>0</v>
      </c>
      <c r="BT41" s="1">
        <f t="shared" si="19"/>
        <v>0</v>
      </c>
    </row>
    <row r="42" spans="1:72">
      <c r="A42" s="1">
        <v>39</v>
      </c>
      <c r="B42" s="8" t="s">
        <v>74</v>
      </c>
      <c r="D42" s="1">
        <v>3650</v>
      </c>
      <c r="F42" s="1">
        <v>70</v>
      </c>
      <c r="G42" s="1">
        <v>16</v>
      </c>
      <c r="H42" s="1">
        <v>65</v>
      </c>
      <c r="I42" s="1">
        <v>15</v>
      </c>
      <c r="J42" s="1">
        <v>10</v>
      </c>
      <c r="K42" s="1">
        <f t="shared" si="20"/>
        <v>496</v>
      </c>
      <c r="L42" s="1">
        <f t="shared" si="85"/>
        <v>3960.96</v>
      </c>
      <c r="M42" s="1">
        <f t="shared" si="85"/>
        <v>4231.66</v>
      </c>
      <c r="N42" s="1">
        <f t="shared" si="85"/>
        <v>4328.86</v>
      </c>
      <c r="O42" s="1">
        <f t="shared" si="84"/>
        <v>5150</v>
      </c>
      <c r="P42" s="1">
        <v>1300</v>
      </c>
      <c r="Q42" s="1">
        <v>1200</v>
      </c>
      <c r="R42" s="11">
        <v>360</v>
      </c>
      <c r="S42" s="13">
        <v>651</v>
      </c>
      <c r="T42" s="13">
        <v>541</v>
      </c>
      <c r="U42" s="13">
        <v>520</v>
      </c>
      <c r="V42" s="14">
        <f t="shared" si="63"/>
        <v>1712</v>
      </c>
      <c r="W42" s="13">
        <v>898</v>
      </c>
      <c r="X42" s="13">
        <v>63</v>
      </c>
      <c r="Y42" s="13">
        <v>42</v>
      </c>
      <c r="Z42" s="13">
        <v>31</v>
      </c>
      <c r="AA42" s="11">
        <f t="shared" si="64"/>
        <v>3650</v>
      </c>
      <c r="AB42" s="12">
        <f t="shared" si="24"/>
        <v>311.98</v>
      </c>
      <c r="AC42" s="18">
        <f t="shared" si="65"/>
        <v>3317.96</v>
      </c>
      <c r="AD42" s="17">
        <f t="shared" si="66"/>
        <v>3588.66</v>
      </c>
      <c r="AE42" s="17">
        <f t="shared" si="67"/>
        <v>3685.86</v>
      </c>
      <c r="AF42" s="19">
        <v>48</v>
      </c>
      <c r="AG42" s="13">
        <v>24</v>
      </c>
      <c r="AH42" s="13">
        <v>25</v>
      </c>
      <c r="AI42" s="13">
        <v>6</v>
      </c>
      <c r="AJ42" s="21">
        <v>23.5</v>
      </c>
      <c r="AK42" s="21">
        <v>4</v>
      </c>
      <c r="AL42" s="21">
        <v>2.5</v>
      </c>
      <c r="AM42" s="21">
        <v>4.2</v>
      </c>
      <c r="AN42" s="13">
        <v>3.4</v>
      </c>
      <c r="AO42" s="13">
        <v>5</v>
      </c>
      <c r="AP42" s="13">
        <v>28</v>
      </c>
      <c r="AQ42" s="11">
        <f t="shared" si="68"/>
        <v>3650</v>
      </c>
      <c r="AR42" s="13">
        <f t="shared" si="69"/>
        <v>367.9</v>
      </c>
      <c r="AS42" s="13">
        <f t="shared" si="70"/>
        <v>270.7</v>
      </c>
      <c r="AT42" s="1">
        <f t="shared" si="86"/>
        <v>70</v>
      </c>
      <c r="AU42" s="1">
        <f t="shared" si="86"/>
        <v>16</v>
      </c>
      <c r="AV42" s="1" t="str">
        <f t="shared" si="88"/>
        <v>31</v>
      </c>
      <c r="AW42" s="1">
        <f t="shared" si="74"/>
        <v>496</v>
      </c>
      <c r="AX42" s="1">
        <f t="shared" si="87"/>
        <v>65</v>
      </c>
      <c r="AY42" s="1">
        <f t="shared" si="87"/>
        <v>15</v>
      </c>
      <c r="AZ42" s="1" t="b">
        <f t="shared" si="77"/>
        <v>0</v>
      </c>
      <c r="BA42" s="1">
        <f t="shared" si="78"/>
        <v>0</v>
      </c>
      <c r="BB42" s="1">
        <f t="shared" si="79"/>
        <v>496</v>
      </c>
      <c r="BC42" s="1">
        <f t="shared" si="34"/>
        <v>10</v>
      </c>
      <c r="BE42" s="1" t="str">
        <f t="shared" si="80"/>
        <v>147</v>
      </c>
      <c r="BI42" s="1">
        <f t="shared" si="81"/>
        <v>3960.96</v>
      </c>
      <c r="BJ42" s="1">
        <f t="shared" si="82"/>
        <v>4231.66</v>
      </c>
      <c r="BK42" s="1">
        <f t="shared" si="83"/>
        <v>4328.86</v>
      </c>
      <c r="BM42" s="1" t="e">
        <f>BI42*#REF!*BL42/1000</f>
        <v>#REF!</v>
      </c>
      <c r="BN42" s="1" t="e">
        <f>BJ42*#REF!*BL42/1000</f>
        <v>#REF!</v>
      </c>
      <c r="BO42" s="1" t="e">
        <f>BK42*#REF!*BL42/1000</f>
        <v>#REF!</v>
      </c>
      <c r="BP42" s="3">
        <v>1.05</v>
      </c>
      <c r="BR42" s="1">
        <f t="shared" si="17"/>
        <v>0</v>
      </c>
      <c r="BS42" s="1">
        <f t="shared" si="18"/>
        <v>0</v>
      </c>
      <c r="BT42" s="1">
        <f t="shared" si="19"/>
        <v>0</v>
      </c>
    </row>
    <row r="43" spans="1:72">
      <c r="A43" s="1">
        <v>40</v>
      </c>
      <c r="B43" s="8" t="s">
        <v>74</v>
      </c>
      <c r="C43" s="1">
        <v>50</v>
      </c>
      <c r="D43" s="1">
        <v>4250</v>
      </c>
      <c r="F43" s="1">
        <v>70</v>
      </c>
      <c r="G43" s="1">
        <v>19</v>
      </c>
      <c r="H43" s="1">
        <v>65</v>
      </c>
      <c r="I43" s="1">
        <v>18</v>
      </c>
      <c r="J43" s="1">
        <v>10</v>
      </c>
      <c r="K43" s="1">
        <f t="shared" si="20"/>
        <v>589</v>
      </c>
      <c r="L43" s="1">
        <f t="shared" ref="L43:L58" si="89">BI43</f>
        <v>2806.96</v>
      </c>
      <c r="M43" s="1">
        <f t="shared" ref="M43:M58" si="90">BJ43</f>
        <v>3091.34</v>
      </c>
      <c r="N43" s="1">
        <f t="shared" ref="N43:N58" si="91">BK43</f>
        <v>3202.94</v>
      </c>
      <c r="O43" s="1">
        <f t="shared" ref="O43:O98" si="92">D43+1500</f>
        <v>5750</v>
      </c>
      <c r="P43" s="1">
        <v>1300</v>
      </c>
      <c r="Q43" s="1">
        <v>1200</v>
      </c>
      <c r="R43" s="11">
        <v>200</v>
      </c>
      <c r="S43" s="13">
        <v>444</v>
      </c>
      <c r="T43" s="13">
        <v>296</v>
      </c>
      <c r="U43" s="13">
        <v>314</v>
      </c>
      <c r="V43" s="14">
        <f t="shared" ref="V43:V106" si="93">S43+T43+U43</f>
        <v>1054</v>
      </c>
      <c r="W43" s="13">
        <v>300</v>
      </c>
      <c r="X43" s="13">
        <v>58</v>
      </c>
      <c r="Y43" s="13">
        <v>42</v>
      </c>
      <c r="Z43" s="13">
        <v>23</v>
      </c>
      <c r="AA43" s="11">
        <f t="shared" ref="AA43:AA106" si="94">D43</f>
        <v>4250</v>
      </c>
      <c r="AB43" s="12">
        <f t="shared" si="24"/>
        <v>316.48</v>
      </c>
      <c r="AC43" s="18">
        <f t="shared" ref="AC43:AC106" si="95">V43+AB43*2+W43+Y43*2</f>
        <v>2070.96</v>
      </c>
      <c r="AD43" s="17">
        <f t="shared" si="66"/>
        <v>2355.34</v>
      </c>
      <c r="AE43" s="17">
        <f t="shared" si="67"/>
        <v>2466.94</v>
      </c>
      <c r="AF43" s="19">
        <v>48</v>
      </c>
      <c r="AG43" s="13">
        <v>24</v>
      </c>
      <c r="AH43" s="13">
        <v>25</v>
      </c>
      <c r="AI43" s="13">
        <v>6</v>
      </c>
      <c r="AJ43" s="21">
        <v>23.5</v>
      </c>
      <c r="AK43" s="21">
        <v>4</v>
      </c>
      <c r="AL43" s="21">
        <v>2.5</v>
      </c>
      <c r="AM43" s="21">
        <v>4.2</v>
      </c>
      <c r="AN43" s="13">
        <v>3.4</v>
      </c>
      <c r="AO43" s="13">
        <v>5</v>
      </c>
      <c r="AP43" s="13">
        <v>28</v>
      </c>
      <c r="AQ43" s="11">
        <f t="shared" ref="AQ43:AQ106" si="96">D43</f>
        <v>4250</v>
      </c>
      <c r="AR43" s="13">
        <f t="shared" si="69"/>
        <v>395.98</v>
      </c>
      <c r="AS43" s="13">
        <f t="shared" si="70"/>
        <v>284.38</v>
      </c>
      <c r="AT43" s="1">
        <f t="shared" ref="AT43:AT58" si="97">F43</f>
        <v>70</v>
      </c>
      <c r="AU43" s="1">
        <f t="shared" ref="AU43:AU58" si="98">G43</f>
        <v>19</v>
      </c>
      <c r="AV43" s="1" t="str">
        <f t="shared" si="88"/>
        <v>31</v>
      </c>
      <c r="AW43" s="1">
        <f t="shared" ref="AW43:AW58" si="99">AU43*AV43</f>
        <v>589</v>
      </c>
      <c r="AX43" s="1">
        <f t="shared" ref="AX43:AX58" si="100">H43</f>
        <v>65</v>
      </c>
      <c r="AY43" s="1">
        <f t="shared" ref="AY43:AY58" si="101">I43</f>
        <v>18</v>
      </c>
      <c r="AZ43" s="1" t="b">
        <f t="shared" ref="AZ43:AZ58" si="102">IF(AX43=60,"26")</f>
        <v>0</v>
      </c>
      <c r="BA43" s="1">
        <f t="shared" ref="BA43:BA58" si="103">AZ43*AY43</f>
        <v>0</v>
      </c>
      <c r="BB43" s="1">
        <f t="shared" ref="BB43:BB58" si="104">BA43+AW43</f>
        <v>589</v>
      </c>
      <c r="BC43" s="1">
        <f t="shared" ref="BC43:BC58" si="105">J43</f>
        <v>10</v>
      </c>
      <c r="BE43" s="1" t="str">
        <f t="shared" ref="BE43:BE58" si="106">IF(BC43=2.5,"92",IF(BC43=10,"147",IF(BC43=25,"182",IF(BC43=63,"320",IF(BC43=107,"491",IF(BC43=160,"520",IF(BC43=200,"600")))))))</f>
        <v>147</v>
      </c>
      <c r="BI43" s="1">
        <f t="shared" ref="BI43:BI58" si="107">BE43+BB43+AC43</f>
        <v>2806.96</v>
      </c>
      <c r="BJ43" s="1">
        <f t="shared" ref="BJ43:BJ58" si="108">BE43+BB43+AD43</f>
        <v>3091.34</v>
      </c>
      <c r="BK43" s="1">
        <f t="shared" ref="BK43:BK58" si="109">BE43+BB43+AE43</f>
        <v>3202.94</v>
      </c>
      <c r="BM43" s="1" t="e">
        <f>BI43*#REF!*BL43/1000</f>
        <v>#REF!</v>
      </c>
      <c r="BN43" s="1" t="e">
        <f>BJ43*#REF!*BL43/1000</f>
        <v>#REF!</v>
      </c>
      <c r="BO43" s="1" t="e">
        <f>BK43*#REF!*BL43/1000</f>
        <v>#REF!</v>
      </c>
      <c r="BP43" s="3">
        <v>1.27</v>
      </c>
      <c r="BR43" s="1">
        <f t="shared" si="17"/>
        <v>0</v>
      </c>
      <c r="BS43" s="1">
        <f t="shared" si="18"/>
        <v>0</v>
      </c>
      <c r="BT43" s="1">
        <f t="shared" si="19"/>
        <v>0</v>
      </c>
    </row>
    <row r="44" spans="1:72">
      <c r="A44" s="1">
        <v>41</v>
      </c>
      <c r="B44" s="8" t="s">
        <v>74</v>
      </c>
      <c r="D44" s="1">
        <v>4250</v>
      </c>
      <c r="F44" s="1">
        <v>70</v>
      </c>
      <c r="G44" s="1">
        <v>19</v>
      </c>
      <c r="H44" s="1">
        <v>65</v>
      </c>
      <c r="I44" s="1">
        <v>18</v>
      </c>
      <c r="J44" s="1">
        <v>10</v>
      </c>
      <c r="K44" s="1">
        <f t="shared" si="20"/>
        <v>589</v>
      </c>
      <c r="L44" s="1">
        <f t="shared" si="89"/>
        <v>3102.96</v>
      </c>
      <c r="M44" s="1">
        <f t="shared" si="90"/>
        <v>3387.34</v>
      </c>
      <c r="N44" s="1">
        <f t="shared" si="91"/>
        <v>3498.94</v>
      </c>
      <c r="O44" s="1">
        <f t="shared" si="92"/>
        <v>5750</v>
      </c>
      <c r="P44" s="1">
        <v>1300</v>
      </c>
      <c r="Q44" s="1">
        <v>1200</v>
      </c>
      <c r="R44" s="11">
        <v>250</v>
      </c>
      <c r="S44" s="13">
        <v>501</v>
      </c>
      <c r="T44" s="13">
        <v>333</v>
      </c>
      <c r="U44" s="13">
        <v>366</v>
      </c>
      <c r="V44" s="14">
        <f t="shared" si="93"/>
        <v>1200</v>
      </c>
      <c r="W44" s="13">
        <v>450</v>
      </c>
      <c r="X44" s="13">
        <v>58</v>
      </c>
      <c r="Y44" s="13">
        <v>42</v>
      </c>
      <c r="Z44" s="13">
        <v>23</v>
      </c>
      <c r="AA44" s="11">
        <f t="shared" si="94"/>
        <v>4250</v>
      </c>
      <c r="AB44" s="12">
        <f t="shared" si="24"/>
        <v>316.48</v>
      </c>
      <c r="AC44" s="18">
        <f t="shared" si="95"/>
        <v>2366.96</v>
      </c>
      <c r="AD44" s="17">
        <f t="shared" ref="AD44:AD58" si="110">V44+AB44*2+W44+Y44*2+AS44</f>
        <v>2651.34</v>
      </c>
      <c r="AE44" s="17">
        <f t="shared" ref="AE44:AE58" si="111">V44+AB44*2+W44+Y44*2+AR44</f>
        <v>2762.94</v>
      </c>
      <c r="AF44" s="19">
        <v>48</v>
      </c>
      <c r="AG44" s="13">
        <v>24</v>
      </c>
      <c r="AH44" s="13">
        <v>25</v>
      </c>
      <c r="AI44" s="13">
        <v>6</v>
      </c>
      <c r="AJ44" s="21">
        <v>23.5</v>
      </c>
      <c r="AK44" s="21">
        <v>4</v>
      </c>
      <c r="AL44" s="21">
        <v>2.5</v>
      </c>
      <c r="AM44" s="21">
        <v>4.2</v>
      </c>
      <c r="AN44" s="13">
        <v>3.4</v>
      </c>
      <c r="AO44" s="13">
        <v>5</v>
      </c>
      <c r="AP44" s="13">
        <v>28</v>
      </c>
      <c r="AQ44" s="11">
        <f t="shared" si="96"/>
        <v>4250</v>
      </c>
      <c r="AR44" s="13">
        <f t="shared" ref="AR44:AR59" si="112">(AQ44+1600)/1000*AN44*2+AF44+AG44+AH44+AI44+AJ44+AK44+AL44+AM44+AO44+AP44+(AQ44+400)/1000*10*4</f>
        <v>395.98</v>
      </c>
      <c r="AS44" s="13">
        <f t="shared" ref="AS44:AS59" si="113">(AQ44+1600)/1000*AN44*2+AF44+AG44+AH44+AI44+AJ44+AK44+AL44+AM44+AO44+AP44+(AQ44+400)/1000*4*4</f>
        <v>284.38</v>
      </c>
      <c r="AT44" s="1">
        <f t="shared" si="97"/>
        <v>70</v>
      </c>
      <c r="AU44" s="1">
        <f t="shared" si="98"/>
        <v>19</v>
      </c>
      <c r="AV44" s="1" t="str">
        <f t="shared" si="88"/>
        <v>31</v>
      </c>
      <c r="AW44" s="1">
        <f t="shared" si="99"/>
        <v>589</v>
      </c>
      <c r="AX44" s="1">
        <f t="shared" si="100"/>
        <v>65</v>
      </c>
      <c r="AY44" s="1">
        <f t="shared" si="101"/>
        <v>18</v>
      </c>
      <c r="AZ44" s="1" t="b">
        <f t="shared" si="102"/>
        <v>0</v>
      </c>
      <c r="BA44" s="1">
        <f t="shared" si="103"/>
        <v>0</v>
      </c>
      <c r="BB44" s="1">
        <f t="shared" si="104"/>
        <v>589</v>
      </c>
      <c r="BC44" s="1">
        <f t="shared" si="105"/>
        <v>10</v>
      </c>
      <c r="BE44" s="1" t="str">
        <f t="shared" si="106"/>
        <v>147</v>
      </c>
      <c r="BI44" s="1">
        <f t="shared" si="107"/>
        <v>3102.96</v>
      </c>
      <c r="BJ44" s="1">
        <f t="shared" si="108"/>
        <v>3387.34</v>
      </c>
      <c r="BK44" s="1">
        <f t="shared" si="109"/>
        <v>3498.94</v>
      </c>
      <c r="BM44" s="1" t="e">
        <f>BI44*#REF!*BL44/1000</f>
        <v>#REF!</v>
      </c>
      <c r="BN44" s="1" t="e">
        <f>BJ44*#REF!*BL44/1000</f>
        <v>#REF!</v>
      </c>
      <c r="BO44" s="1" t="e">
        <f>BK44*#REF!*BL44/1000</f>
        <v>#REF!</v>
      </c>
      <c r="BP44" s="3">
        <v>1.21</v>
      </c>
      <c r="BR44" s="1">
        <f t="shared" si="17"/>
        <v>0</v>
      </c>
      <c r="BS44" s="1">
        <f t="shared" si="18"/>
        <v>0</v>
      </c>
      <c r="BT44" s="1">
        <f t="shared" si="19"/>
        <v>0</v>
      </c>
    </row>
    <row r="45" spans="1:72">
      <c r="A45" s="1">
        <v>42</v>
      </c>
      <c r="B45" s="8" t="s">
        <v>74</v>
      </c>
      <c r="D45" s="1">
        <v>4250</v>
      </c>
      <c r="F45" s="1">
        <v>70</v>
      </c>
      <c r="G45" s="1">
        <v>19</v>
      </c>
      <c r="H45" s="1">
        <v>65</v>
      </c>
      <c r="I45" s="1">
        <v>18</v>
      </c>
      <c r="J45" s="1">
        <v>10</v>
      </c>
      <c r="K45" s="1">
        <f t="shared" si="20"/>
        <v>589</v>
      </c>
      <c r="L45" s="1">
        <f t="shared" si="89"/>
        <v>3700.56</v>
      </c>
      <c r="M45" s="1">
        <f t="shared" si="90"/>
        <v>3984.94</v>
      </c>
      <c r="N45" s="1">
        <f t="shared" si="91"/>
        <v>4096.54</v>
      </c>
      <c r="O45" s="1">
        <f t="shared" si="92"/>
        <v>5750</v>
      </c>
      <c r="P45" s="1">
        <v>1300</v>
      </c>
      <c r="Q45" s="1">
        <v>1200</v>
      </c>
      <c r="R45" s="11">
        <v>320</v>
      </c>
      <c r="S45" s="13">
        <v>575</v>
      </c>
      <c r="T45" s="13">
        <v>415</v>
      </c>
      <c r="U45" s="13">
        <v>451</v>
      </c>
      <c r="V45" s="14">
        <f t="shared" si="93"/>
        <v>1441</v>
      </c>
      <c r="W45" s="13">
        <v>740</v>
      </c>
      <c r="X45" s="13">
        <v>63</v>
      </c>
      <c r="Y45" s="13">
        <v>42</v>
      </c>
      <c r="Z45" s="13">
        <v>31</v>
      </c>
      <c r="AA45" s="11">
        <f t="shared" si="94"/>
        <v>4250</v>
      </c>
      <c r="AB45" s="12">
        <f t="shared" si="24"/>
        <v>349.78</v>
      </c>
      <c r="AC45" s="18">
        <f t="shared" si="95"/>
        <v>2964.56</v>
      </c>
      <c r="AD45" s="17">
        <f t="shared" si="110"/>
        <v>3248.94</v>
      </c>
      <c r="AE45" s="17">
        <f t="shared" si="111"/>
        <v>3360.54</v>
      </c>
      <c r="AF45" s="19">
        <v>48</v>
      </c>
      <c r="AG45" s="13">
        <v>24</v>
      </c>
      <c r="AH45" s="13">
        <v>25</v>
      </c>
      <c r="AI45" s="13">
        <v>6</v>
      </c>
      <c r="AJ45" s="21">
        <v>23.5</v>
      </c>
      <c r="AK45" s="21">
        <v>4</v>
      </c>
      <c r="AL45" s="21">
        <v>2.5</v>
      </c>
      <c r="AM45" s="21">
        <v>4.2</v>
      </c>
      <c r="AN45" s="13">
        <v>3.4</v>
      </c>
      <c r="AO45" s="13">
        <v>5</v>
      </c>
      <c r="AP45" s="13">
        <v>28</v>
      </c>
      <c r="AQ45" s="11">
        <f t="shared" si="96"/>
        <v>4250</v>
      </c>
      <c r="AR45" s="13">
        <f t="shared" si="112"/>
        <v>395.98</v>
      </c>
      <c r="AS45" s="13">
        <f t="shared" si="113"/>
        <v>284.38</v>
      </c>
      <c r="AT45" s="1">
        <f t="shared" si="97"/>
        <v>70</v>
      </c>
      <c r="AU45" s="1">
        <f t="shared" si="98"/>
        <v>19</v>
      </c>
      <c r="AV45" s="1" t="str">
        <f t="shared" si="88"/>
        <v>31</v>
      </c>
      <c r="AW45" s="1">
        <f t="shared" si="99"/>
        <v>589</v>
      </c>
      <c r="AX45" s="1">
        <f t="shared" si="100"/>
        <v>65</v>
      </c>
      <c r="AY45" s="1">
        <f t="shared" si="101"/>
        <v>18</v>
      </c>
      <c r="AZ45" s="1" t="b">
        <f t="shared" si="102"/>
        <v>0</v>
      </c>
      <c r="BA45" s="1">
        <f t="shared" si="103"/>
        <v>0</v>
      </c>
      <c r="BB45" s="1">
        <f t="shared" si="104"/>
        <v>589</v>
      </c>
      <c r="BC45" s="1">
        <f t="shared" si="105"/>
        <v>10</v>
      </c>
      <c r="BE45" s="1" t="str">
        <f t="shared" si="106"/>
        <v>147</v>
      </c>
      <c r="BI45" s="1">
        <f t="shared" si="107"/>
        <v>3700.56</v>
      </c>
      <c r="BJ45" s="1">
        <f t="shared" si="108"/>
        <v>3984.94</v>
      </c>
      <c r="BK45" s="1">
        <f t="shared" si="109"/>
        <v>4096.54</v>
      </c>
      <c r="BM45" s="1" t="e">
        <f>BI45*#REF!*BL45/1000</f>
        <v>#REF!</v>
      </c>
      <c r="BN45" s="1" t="e">
        <f>BJ45*#REF!*BL45/1000</f>
        <v>#REF!</v>
      </c>
      <c r="BO45" s="1" t="e">
        <f>BK45*#REF!*BL45/1000</f>
        <v>#REF!</v>
      </c>
      <c r="BP45" s="3">
        <v>1.1</v>
      </c>
      <c r="BR45" s="1">
        <f t="shared" si="17"/>
        <v>0</v>
      </c>
      <c r="BS45" s="1">
        <f t="shared" si="18"/>
        <v>0</v>
      </c>
      <c r="BT45" s="1">
        <f t="shared" si="19"/>
        <v>0</v>
      </c>
    </row>
    <row r="46" spans="1:72">
      <c r="A46" s="1">
        <v>43</v>
      </c>
      <c r="B46" s="8" t="s">
        <v>74</v>
      </c>
      <c r="D46" s="1">
        <v>4250</v>
      </c>
      <c r="F46" s="1">
        <v>70</v>
      </c>
      <c r="G46" s="1">
        <v>19</v>
      </c>
      <c r="H46" s="1">
        <v>65</v>
      </c>
      <c r="I46" s="1">
        <v>18</v>
      </c>
      <c r="J46" s="1">
        <v>10</v>
      </c>
      <c r="K46" s="1">
        <f t="shared" si="20"/>
        <v>589</v>
      </c>
      <c r="L46" s="1">
        <f t="shared" si="89"/>
        <v>4129.56</v>
      </c>
      <c r="M46" s="1">
        <f t="shared" si="90"/>
        <v>4413.94</v>
      </c>
      <c r="N46" s="1">
        <f t="shared" si="91"/>
        <v>4525.54</v>
      </c>
      <c r="O46" s="1">
        <f t="shared" si="92"/>
        <v>5750</v>
      </c>
      <c r="P46" s="1">
        <v>1300</v>
      </c>
      <c r="Q46" s="1">
        <v>1200</v>
      </c>
      <c r="R46" s="11">
        <v>360</v>
      </c>
      <c r="S46" s="13">
        <v>651</v>
      </c>
      <c r="T46" s="13">
        <v>541</v>
      </c>
      <c r="U46" s="13">
        <v>520</v>
      </c>
      <c r="V46" s="14">
        <f t="shared" si="93"/>
        <v>1712</v>
      </c>
      <c r="W46" s="13">
        <v>898</v>
      </c>
      <c r="X46" s="13">
        <v>63</v>
      </c>
      <c r="Y46" s="13">
        <v>42</v>
      </c>
      <c r="Z46" s="13">
        <v>31</v>
      </c>
      <c r="AA46" s="11">
        <f t="shared" si="94"/>
        <v>4250</v>
      </c>
      <c r="AB46" s="12">
        <f t="shared" si="24"/>
        <v>349.78</v>
      </c>
      <c r="AC46" s="18">
        <f t="shared" si="95"/>
        <v>3393.56</v>
      </c>
      <c r="AD46" s="17">
        <f t="shared" si="110"/>
        <v>3677.94</v>
      </c>
      <c r="AE46" s="17">
        <f t="shared" si="111"/>
        <v>3789.54</v>
      </c>
      <c r="AF46" s="19">
        <v>48</v>
      </c>
      <c r="AG46" s="13">
        <v>24</v>
      </c>
      <c r="AH46" s="13">
        <v>25</v>
      </c>
      <c r="AI46" s="13">
        <v>6</v>
      </c>
      <c r="AJ46" s="21">
        <v>23.5</v>
      </c>
      <c r="AK46" s="21">
        <v>4</v>
      </c>
      <c r="AL46" s="21">
        <v>2.5</v>
      </c>
      <c r="AM46" s="21">
        <v>4.2</v>
      </c>
      <c r="AN46" s="13">
        <v>3.4</v>
      </c>
      <c r="AO46" s="13">
        <v>5</v>
      </c>
      <c r="AP46" s="13">
        <v>28</v>
      </c>
      <c r="AQ46" s="11">
        <f t="shared" si="96"/>
        <v>4250</v>
      </c>
      <c r="AR46" s="13">
        <f t="shared" si="112"/>
        <v>395.98</v>
      </c>
      <c r="AS46" s="13">
        <f t="shared" si="113"/>
        <v>284.38</v>
      </c>
      <c r="AT46" s="1">
        <f t="shared" si="97"/>
        <v>70</v>
      </c>
      <c r="AU46" s="1">
        <f t="shared" si="98"/>
        <v>19</v>
      </c>
      <c r="AV46" s="1" t="str">
        <f t="shared" si="88"/>
        <v>31</v>
      </c>
      <c r="AW46" s="1">
        <f t="shared" si="99"/>
        <v>589</v>
      </c>
      <c r="AX46" s="1">
        <f t="shared" si="100"/>
        <v>65</v>
      </c>
      <c r="AY46" s="1">
        <f t="shared" si="101"/>
        <v>18</v>
      </c>
      <c r="AZ46" s="1" t="b">
        <f t="shared" si="102"/>
        <v>0</v>
      </c>
      <c r="BA46" s="1">
        <f t="shared" si="103"/>
        <v>0</v>
      </c>
      <c r="BB46" s="1">
        <f t="shared" si="104"/>
        <v>589</v>
      </c>
      <c r="BC46" s="1">
        <f t="shared" si="105"/>
        <v>10</v>
      </c>
      <c r="BE46" s="1" t="str">
        <f t="shared" si="106"/>
        <v>147</v>
      </c>
      <c r="BI46" s="1">
        <f t="shared" si="107"/>
        <v>4129.56</v>
      </c>
      <c r="BJ46" s="1">
        <f t="shared" si="108"/>
        <v>4413.94</v>
      </c>
      <c r="BK46" s="1">
        <f t="shared" si="109"/>
        <v>4525.54</v>
      </c>
      <c r="BM46" s="1" t="e">
        <f>BI46*#REF!*BL46/1000</f>
        <v>#REF!</v>
      </c>
      <c r="BN46" s="1" t="e">
        <f>BJ46*#REF!*BL46/1000</f>
        <v>#REF!</v>
      </c>
      <c r="BO46" s="1" t="e">
        <f>BK46*#REF!*BL46/1000</f>
        <v>#REF!</v>
      </c>
      <c r="BP46" s="3">
        <v>1.05</v>
      </c>
      <c r="BR46" s="1">
        <f t="shared" si="17"/>
        <v>0</v>
      </c>
      <c r="BS46" s="1">
        <f t="shared" si="18"/>
        <v>0</v>
      </c>
      <c r="BT46" s="1">
        <f t="shared" si="19"/>
        <v>0</v>
      </c>
    </row>
    <row r="47" ht="14.25" customHeight="1" spans="1:72">
      <c r="A47" s="1">
        <v>44</v>
      </c>
      <c r="B47" s="8" t="s">
        <v>74</v>
      </c>
      <c r="C47" s="1">
        <v>60</v>
      </c>
      <c r="D47" s="1">
        <v>4850</v>
      </c>
      <c r="F47" s="1">
        <v>70</v>
      </c>
      <c r="G47" s="1">
        <v>24</v>
      </c>
      <c r="H47" s="1">
        <v>65</v>
      </c>
      <c r="I47" s="1">
        <v>23</v>
      </c>
      <c r="J47" s="1">
        <v>10</v>
      </c>
      <c r="K47" s="1">
        <f t="shared" si="20"/>
        <v>744</v>
      </c>
      <c r="L47" s="1">
        <f t="shared" si="89"/>
        <v>3031.56</v>
      </c>
      <c r="M47" s="1">
        <f t="shared" si="90"/>
        <v>3329.62</v>
      </c>
      <c r="N47" s="1">
        <f t="shared" si="91"/>
        <v>3455.62</v>
      </c>
      <c r="O47" s="1">
        <f t="shared" si="92"/>
        <v>6350</v>
      </c>
      <c r="P47" s="1">
        <v>1300</v>
      </c>
      <c r="Q47" s="1">
        <v>1200</v>
      </c>
      <c r="R47" s="11">
        <v>200</v>
      </c>
      <c r="S47" s="13">
        <v>444</v>
      </c>
      <c r="T47" s="13">
        <v>296</v>
      </c>
      <c r="U47" s="13">
        <v>314</v>
      </c>
      <c r="V47" s="14">
        <f t="shared" si="93"/>
        <v>1054</v>
      </c>
      <c r="W47" s="13">
        <v>300</v>
      </c>
      <c r="X47" s="13">
        <v>58</v>
      </c>
      <c r="Y47" s="13">
        <v>42</v>
      </c>
      <c r="Z47" s="13">
        <v>23</v>
      </c>
      <c r="AA47" s="11">
        <f t="shared" si="94"/>
        <v>4850</v>
      </c>
      <c r="AB47" s="12">
        <f t="shared" si="24"/>
        <v>351.28</v>
      </c>
      <c r="AC47" s="18">
        <f t="shared" si="95"/>
        <v>2140.56</v>
      </c>
      <c r="AD47" s="17">
        <f t="shared" si="110"/>
        <v>2438.62</v>
      </c>
      <c r="AE47" s="17">
        <f t="shared" si="111"/>
        <v>2564.62</v>
      </c>
      <c r="AF47" s="19">
        <v>48</v>
      </c>
      <c r="AG47" s="13">
        <v>24</v>
      </c>
      <c r="AH47" s="13">
        <v>25</v>
      </c>
      <c r="AI47" s="13">
        <v>6</v>
      </c>
      <c r="AJ47" s="21">
        <v>23.5</v>
      </c>
      <c r="AK47" s="21">
        <v>4</v>
      </c>
      <c r="AL47" s="21">
        <v>2.5</v>
      </c>
      <c r="AM47" s="21">
        <v>4.2</v>
      </c>
      <c r="AN47" s="13">
        <v>3.4</v>
      </c>
      <c r="AO47" s="13">
        <v>5</v>
      </c>
      <c r="AP47" s="13">
        <v>28</v>
      </c>
      <c r="AQ47" s="11">
        <f t="shared" si="96"/>
        <v>4850</v>
      </c>
      <c r="AR47" s="13">
        <f t="shared" si="112"/>
        <v>424.06</v>
      </c>
      <c r="AS47" s="13">
        <f t="shared" si="113"/>
        <v>298.06</v>
      </c>
      <c r="AT47" s="1">
        <f t="shared" si="97"/>
        <v>70</v>
      </c>
      <c r="AU47" s="1">
        <f t="shared" si="98"/>
        <v>24</v>
      </c>
      <c r="AV47" s="1" t="str">
        <f t="shared" si="88"/>
        <v>31</v>
      </c>
      <c r="AW47" s="1">
        <f t="shared" si="99"/>
        <v>744</v>
      </c>
      <c r="AX47" s="1">
        <f t="shared" si="100"/>
        <v>65</v>
      </c>
      <c r="AY47" s="1">
        <f t="shared" si="101"/>
        <v>23</v>
      </c>
      <c r="AZ47" s="1" t="b">
        <f t="shared" si="102"/>
        <v>0</v>
      </c>
      <c r="BA47" s="1">
        <f t="shared" si="103"/>
        <v>0</v>
      </c>
      <c r="BB47" s="1">
        <f t="shared" si="104"/>
        <v>744</v>
      </c>
      <c r="BC47" s="1">
        <f t="shared" si="105"/>
        <v>10</v>
      </c>
      <c r="BE47" s="1" t="str">
        <f t="shared" si="106"/>
        <v>147</v>
      </c>
      <c r="BI47" s="1">
        <f t="shared" si="107"/>
        <v>3031.56</v>
      </c>
      <c r="BJ47" s="1">
        <f t="shared" si="108"/>
        <v>3329.62</v>
      </c>
      <c r="BK47" s="1">
        <f t="shared" si="109"/>
        <v>3455.62</v>
      </c>
      <c r="BM47" s="1" t="e">
        <f>BI47*#REF!*BL47/1000</f>
        <v>#REF!</v>
      </c>
      <c r="BN47" s="1" t="e">
        <f>BJ47*#REF!*BL47/1000</f>
        <v>#REF!</v>
      </c>
      <c r="BO47" s="1" t="e">
        <f>BK47*#REF!*BL47/1000</f>
        <v>#REF!</v>
      </c>
      <c r="BP47" s="3">
        <v>1.32</v>
      </c>
      <c r="BR47" s="1">
        <f t="shared" si="17"/>
        <v>0</v>
      </c>
      <c r="BS47" s="1">
        <f t="shared" si="18"/>
        <v>0</v>
      </c>
      <c r="BT47" s="1">
        <f t="shared" si="19"/>
        <v>0</v>
      </c>
    </row>
    <row r="48" spans="1:72">
      <c r="A48" s="1">
        <v>45</v>
      </c>
      <c r="B48" s="8" t="s">
        <v>74</v>
      </c>
      <c r="D48" s="1">
        <v>4850</v>
      </c>
      <c r="F48" s="1">
        <v>70</v>
      </c>
      <c r="G48" s="1">
        <v>24</v>
      </c>
      <c r="H48" s="1">
        <v>65</v>
      </c>
      <c r="I48" s="1">
        <v>23</v>
      </c>
      <c r="J48" s="1">
        <v>10</v>
      </c>
      <c r="K48" s="1">
        <f t="shared" si="20"/>
        <v>744</v>
      </c>
      <c r="L48" s="1">
        <f t="shared" si="89"/>
        <v>3327.56</v>
      </c>
      <c r="M48" s="1">
        <f t="shared" si="90"/>
        <v>3625.62</v>
      </c>
      <c r="N48" s="1">
        <f t="shared" si="91"/>
        <v>3751.62</v>
      </c>
      <c r="O48" s="1">
        <f t="shared" si="92"/>
        <v>6350</v>
      </c>
      <c r="P48" s="1">
        <v>1300</v>
      </c>
      <c r="Q48" s="1">
        <v>1200</v>
      </c>
      <c r="R48" s="11">
        <v>250</v>
      </c>
      <c r="S48" s="13">
        <v>501</v>
      </c>
      <c r="T48" s="13">
        <v>333</v>
      </c>
      <c r="U48" s="13">
        <v>366</v>
      </c>
      <c r="V48" s="14">
        <f t="shared" si="93"/>
        <v>1200</v>
      </c>
      <c r="W48" s="13">
        <v>450</v>
      </c>
      <c r="X48" s="13">
        <v>58</v>
      </c>
      <c r="Y48" s="13">
        <v>42</v>
      </c>
      <c r="Z48" s="13">
        <v>23</v>
      </c>
      <c r="AA48" s="11">
        <f t="shared" si="94"/>
        <v>4850</v>
      </c>
      <c r="AB48" s="12">
        <f t="shared" si="24"/>
        <v>351.28</v>
      </c>
      <c r="AC48" s="18">
        <f t="shared" si="95"/>
        <v>2436.56</v>
      </c>
      <c r="AD48" s="17">
        <f t="shared" si="110"/>
        <v>2734.62</v>
      </c>
      <c r="AE48" s="17">
        <f t="shared" si="111"/>
        <v>2860.62</v>
      </c>
      <c r="AF48" s="19">
        <v>48</v>
      </c>
      <c r="AG48" s="13">
        <v>24</v>
      </c>
      <c r="AH48" s="13">
        <v>25</v>
      </c>
      <c r="AI48" s="13">
        <v>6</v>
      </c>
      <c r="AJ48" s="21">
        <v>23.5</v>
      </c>
      <c r="AK48" s="21">
        <v>4</v>
      </c>
      <c r="AL48" s="21">
        <v>2.5</v>
      </c>
      <c r="AM48" s="21">
        <v>4.2</v>
      </c>
      <c r="AN48" s="13">
        <v>3.4</v>
      </c>
      <c r="AO48" s="13">
        <v>5</v>
      </c>
      <c r="AP48" s="13">
        <v>28</v>
      </c>
      <c r="AQ48" s="11">
        <f t="shared" si="96"/>
        <v>4850</v>
      </c>
      <c r="AR48" s="13">
        <f t="shared" si="112"/>
        <v>424.06</v>
      </c>
      <c r="AS48" s="13">
        <f t="shared" si="113"/>
        <v>298.06</v>
      </c>
      <c r="AT48" s="1">
        <f t="shared" si="97"/>
        <v>70</v>
      </c>
      <c r="AU48" s="1">
        <f t="shared" si="98"/>
        <v>24</v>
      </c>
      <c r="AV48" s="1" t="str">
        <f t="shared" si="88"/>
        <v>31</v>
      </c>
      <c r="AW48" s="1">
        <f t="shared" si="99"/>
        <v>744</v>
      </c>
      <c r="AX48" s="1">
        <f t="shared" si="100"/>
        <v>65</v>
      </c>
      <c r="AY48" s="1">
        <f t="shared" si="101"/>
        <v>23</v>
      </c>
      <c r="AZ48" s="1" t="b">
        <f t="shared" si="102"/>
        <v>0</v>
      </c>
      <c r="BA48" s="1">
        <f t="shared" si="103"/>
        <v>0</v>
      </c>
      <c r="BB48" s="1">
        <f t="shared" si="104"/>
        <v>744</v>
      </c>
      <c r="BC48" s="1">
        <f t="shared" si="105"/>
        <v>10</v>
      </c>
      <c r="BE48" s="1" t="str">
        <f t="shared" si="106"/>
        <v>147</v>
      </c>
      <c r="BI48" s="1">
        <f t="shared" si="107"/>
        <v>3327.56</v>
      </c>
      <c r="BJ48" s="1">
        <f t="shared" si="108"/>
        <v>3625.62</v>
      </c>
      <c r="BK48" s="1">
        <f t="shared" si="109"/>
        <v>3751.62</v>
      </c>
      <c r="BM48" s="1" t="e">
        <f>BI48*#REF!*BL48/1000</f>
        <v>#REF!</v>
      </c>
      <c r="BN48" s="1" t="e">
        <f>BJ48*#REF!*BL48/1000</f>
        <v>#REF!</v>
      </c>
      <c r="BO48" s="1" t="e">
        <f>BK48*#REF!*BL48/1000</f>
        <v>#REF!</v>
      </c>
      <c r="BP48" s="3">
        <v>1.27</v>
      </c>
      <c r="BR48" s="1">
        <f t="shared" si="17"/>
        <v>0</v>
      </c>
      <c r="BS48" s="1">
        <f t="shared" si="18"/>
        <v>0</v>
      </c>
      <c r="BT48" s="1">
        <f t="shared" si="19"/>
        <v>0</v>
      </c>
    </row>
    <row r="49" spans="1:72">
      <c r="A49" s="1">
        <v>46</v>
      </c>
      <c r="B49" s="8" t="s">
        <v>74</v>
      </c>
      <c r="D49" s="1">
        <v>4850</v>
      </c>
      <c r="F49" s="1">
        <v>70</v>
      </c>
      <c r="G49" s="1">
        <v>24</v>
      </c>
      <c r="H49" s="1">
        <v>65</v>
      </c>
      <c r="I49" s="1">
        <v>23</v>
      </c>
      <c r="J49" s="1">
        <v>10</v>
      </c>
      <c r="K49" s="1">
        <f t="shared" si="20"/>
        <v>744</v>
      </c>
      <c r="L49" s="1">
        <f t="shared" si="89"/>
        <v>3931.16</v>
      </c>
      <c r="M49" s="1">
        <f t="shared" si="90"/>
        <v>4229.22</v>
      </c>
      <c r="N49" s="1">
        <f t="shared" si="91"/>
        <v>4355.22</v>
      </c>
      <c r="O49" s="1">
        <f t="shared" si="92"/>
        <v>6350</v>
      </c>
      <c r="P49" s="1">
        <v>1300</v>
      </c>
      <c r="Q49" s="1">
        <v>1200</v>
      </c>
      <c r="R49" s="11">
        <v>320</v>
      </c>
      <c r="S49" s="13">
        <v>575</v>
      </c>
      <c r="T49" s="13">
        <v>415</v>
      </c>
      <c r="U49" s="13">
        <v>451</v>
      </c>
      <c r="V49" s="14">
        <f t="shared" si="93"/>
        <v>1441</v>
      </c>
      <c r="W49" s="13">
        <v>740</v>
      </c>
      <c r="X49" s="13">
        <v>63</v>
      </c>
      <c r="Y49" s="13">
        <v>42</v>
      </c>
      <c r="Z49" s="13">
        <v>31</v>
      </c>
      <c r="AA49" s="11">
        <f t="shared" si="94"/>
        <v>4850</v>
      </c>
      <c r="AB49" s="12">
        <f t="shared" si="24"/>
        <v>387.58</v>
      </c>
      <c r="AC49" s="18">
        <f t="shared" si="95"/>
        <v>3040.16</v>
      </c>
      <c r="AD49" s="17">
        <f t="shared" si="110"/>
        <v>3338.22</v>
      </c>
      <c r="AE49" s="17">
        <f t="shared" si="111"/>
        <v>3464.22</v>
      </c>
      <c r="AF49" s="19">
        <v>48</v>
      </c>
      <c r="AG49" s="13">
        <v>24</v>
      </c>
      <c r="AH49" s="13">
        <v>25</v>
      </c>
      <c r="AI49" s="13">
        <v>6</v>
      </c>
      <c r="AJ49" s="21">
        <v>23.5</v>
      </c>
      <c r="AK49" s="21">
        <v>4</v>
      </c>
      <c r="AL49" s="21">
        <v>2.5</v>
      </c>
      <c r="AM49" s="21">
        <v>4.2</v>
      </c>
      <c r="AN49" s="13">
        <v>3.4</v>
      </c>
      <c r="AO49" s="13">
        <v>5</v>
      </c>
      <c r="AP49" s="13">
        <v>28</v>
      </c>
      <c r="AQ49" s="11">
        <f t="shared" si="96"/>
        <v>4850</v>
      </c>
      <c r="AR49" s="13">
        <f t="shared" si="112"/>
        <v>424.06</v>
      </c>
      <c r="AS49" s="13">
        <f t="shared" si="113"/>
        <v>298.06</v>
      </c>
      <c r="AT49" s="1">
        <f t="shared" si="97"/>
        <v>70</v>
      </c>
      <c r="AU49" s="1">
        <f t="shared" si="98"/>
        <v>24</v>
      </c>
      <c r="AV49" s="1" t="str">
        <f t="shared" si="88"/>
        <v>31</v>
      </c>
      <c r="AW49" s="1">
        <f t="shared" si="99"/>
        <v>744</v>
      </c>
      <c r="AX49" s="1">
        <f t="shared" si="100"/>
        <v>65</v>
      </c>
      <c r="AY49" s="1">
        <f t="shared" si="101"/>
        <v>23</v>
      </c>
      <c r="AZ49" s="1" t="b">
        <f t="shared" si="102"/>
        <v>0</v>
      </c>
      <c r="BA49" s="1">
        <f t="shared" si="103"/>
        <v>0</v>
      </c>
      <c r="BB49" s="1">
        <f t="shared" si="104"/>
        <v>744</v>
      </c>
      <c r="BC49" s="1">
        <f t="shared" si="105"/>
        <v>10</v>
      </c>
      <c r="BE49" s="1" t="str">
        <f t="shared" si="106"/>
        <v>147</v>
      </c>
      <c r="BI49" s="1">
        <f t="shared" si="107"/>
        <v>3931.16</v>
      </c>
      <c r="BJ49" s="1">
        <f t="shared" si="108"/>
        <v>4229.22</v>
      </c>
      <c r="BK49" s="1">
        <f t="shared" si="109"/>
        <v>4355.22</v>
      </c>
      <c r="BM49" s="1" t="e">
        <f>BI49*#REF!*BL49/1000</f>
        <v>#REF!</v>
      </c>
      <c r="BN49" s="1" t="e">
        <f>BJ49*#REF!*BL49/1000</f>
        <v>#REF!</v>
      </c>
      <c r="BO49" s="1" t="e">
        <f>BK49*#REF!*BL49/1000</f>
        <v>#REF!</v>
      </c>
      <c r="BP49" s="3">
        <v>1.21</v>
      </c>
      <c r="BR49" s="1">
        <f t="shared" si="17"/>
        <v>0</v>
      </c>
      <c r="BS49" s="1">
        <f t="shared" si="18"/>
        <v>0</v>
      </c>
      <c r="BT49" s="1">
        <f t="shared" si="19"/>
        <v>0</v>
      </c>
    </row>
    <row r="50" ht="14.25" customHeight="1" spans="1:72">
      <c r="A50" s="1">
        <v>47</v>
      </c>
      <c r="B50" s="8" t="s">
        <v>74</v>
      </c>
      <c r="D50" s="1">
        <v>4850</v>
      </c>
      <c r="F50" s="1">
        <v>70</v>
      </c>
      <c r="G50" s="1">
        <v>24</v>
      </c>
      <c r="H50" s="1">
        <v>65</v>
      </c>
      <c r="I50" s="1">
        <v>23</v>
      </c>
      <c r="J50" s="1">
        <v>10</v>
      </c>
      <c r="K50" s="1">
        <f t="shared" si="20"/>
        <v>744</v>
      </c>
      <c r="L50" s="1">
        <f t="shared" si="89"/>
        <v>4360.16</v>
      </c>
      <c r="M50" s="1">
        <f t="shared" si="90"/>
        <v>4658.22</v>
      </c>
      <c r="N50" s="1">
        <f t="shared" si="91"/>
        <v>4784.22</v>
      </c>
      <c r="O50" s="1">
        <f t="shared" si="92"/>
        <v>6350</v>
      </c>
      <c r="P50" s="1">
        <v>1300</v>
      </c>
      <c r="Q50" s="1">
        <v>1200</v>
      </c>
      <c r="R50" s="11">
        <v>360</v>
      </c>
      <c r="S50" s="13">
        <v>651</v>
      </c>
      <c r="T50" s="13">
        <v>541</v>
      </c>
      <c r="U50" s="13">
        <v>520</v>
      </c>
      <c r="V50" s="14">
        <f t="shared" si="93"/>
        <v>1712</v>
      </c>
      <c r="W50" s="13">
        <v>898</v>
      </c>
      <c r="X50" s="13">
        <v>63</v>
      </c>
      <c r="Y50" s="13">
        <v>42</v>
      </c>
      <c r="Z50" s="13">
        <v>31</v>
      </c>
      <c r="AA50" s="11">
        <f t="shared" si="94"/>
        <v>4850</v>
      </c>
      <c r="AB50" s="12">
        <f t="shared" si="24"/>
        <v>387.58</v>
      </c>
      <c r="AC50" s="18">
        <f t="shared" si="95"/>
        <v>3469.16</v>
      </c>
      <c r="AD50" s="17">
        <f t="shared" si="110"/>
        <v>3767.22</v>
      </c>
      <c r="AE50" s="17">
        <f t="shared" si="111"/>
        <v>3893.22</v>
      </c>
      <c r="AF50" s="19">
        <v>48</v>
      </c>
      <c r="AG50" s="13">
        <v>24</v>
      </c>
      <c r="AH50" s="13">
        <v>25</v>
      </c>
      <c r="AI50" s="13">
        <v>6</v>
      </c>
      <c r="AJ50" s="21">
        <v>23.5</v>
      </c>
      <c r="AK50" s="21">
        <v>4</v>
      </c>
      <c r="AL50" s="21">
        <v>2.5</v>
      </c>
      <c r="AM50" s="21">
        <v>4.2</v>
      </c>
      <c r="AN50" s="13">
        <v>3.4</v>
      </c>
      <c r="AO50" s="13">
        <v>5</v>
      </c>
      <c r="AP50" s="13">
        <v>28</v>
      </c>
      <c r="AQ50" s="11">
        <f t="shared" si="96"/>
        <v>4850</v>
      </c>
      <c r="AR50" s="13">
        <f t="shared" si="112"/>
        <v>424.06</v>
      </c>
      <c r="AS50" s="13">
        <f t="shared" si="113"/>
        <v>298.06</v>
      </c>
      <c r="AT50" s="1">
        <f t="shared" si="97"/>
        <v>70</v>
      </c>
      <c r="AU50" s="1">
        <f t="shared" si="98"/>
        <v>24</v>
      </c>
      <c r="AV50" s="1" t="str">
        <f t="shared" si="88"/>
        <v>31</v>
      </c>
      <c r="AW50" s="1">
        <f t="shared" si="99"/>
        <v>744</v>
      </c>
      <c r="AX50" s="1">
        <f t="shared" si="100"/>
        <v>65</v>
      </c>
      <c r="AY50" s="1">
        <f t="shared" si="101"/>
        <v>23</v>
      </c>
      <c r="AZ50" s="1" t="b">
        <f t="shared" si="102"/>
        <v>0</v>
      </c>
      <c r="BA50" s="1">
        <f t="shared" si="103"/>
        <v>0</v>
      </c>
      <c r="BB50" s="1">
        <f t="shared" si="104"/>
        <v>744</v>
      </c>
      <c r="BC50" s="1">
        <f t="shared" si="105"/>
        <v>10</v>
      </c>
      <c r="BE50" s="1" t="str">
        <f t="shared" si="106"/>
        <v>147</v>
      </c>
      <c r="BI50" s="1">
        <f t="shared" si="107"/>
        <v>4360.16</v>
      </c>
      <c r="BJ50" s="1">
        <f t="shared" si="108"/>
        <v>4658.22</v>
      </c>
      <c r="BK50" s="1">
        <f t="shared" si="109"/>
        <v>4784.22</v>
      </c>
      <c r="BM50" s="1" t="e">
        <f>BI50*#REF!*BL50/1000</f>
        <v>#REF!</v>
      </c>
      <c r="BN50" s="1" t="e">
        <f>BJ50*#REF!*BL50/1000</f>
        <v>#REF!</v>
      </c>
      <c r="BO50" s="1" t="e">
        <f>BK50*#REF!*BL50/1000</f>
        <v>#REF!</v>
      </c>
      <c r="BP50" s="3">
        <v>1.1</v>
      </c>
      <c r="BR50" s="1">
        <f t="shared" si="17"/>
        <v>0</v>
      </c>
      <c r="BS50" s="1">
        <f t="shared" si="18"/>
        <v>0</v>
      </c>
      <c r="BT50" s="1">
        <f t="shared" si="19"/>
        <v>0</v>
      </c>
    </row>
    <row r="51" ht="14.25" customHeight="1" spans="1:72">
      <c r="A51" s="1">
        <v>48</v>
      </c>
      <c r="B51" s="8" t="s">
        <v>74</v>
      </c>
      <c r="C51" s="1">
        <v>70</v>
      </c>
      <c r="D51" s="1">
        <v>5450</v>
      </c>
      <c r="F51" s="1">
        <v>70</v>
      </c>
      <c r="G51" s="1">
        <v>28</v>
      </c>
      <c r="H51" s="1">
        <v>65</v>
      </c>
      <c r="I51" s="1">
        <v>27</v>
      </c>
      <c r="J51" s="1">
        <v>10</v>
      </c>
      <c r="K51" s="1">
        <f t="shared" si="20"/>
        <v>868</v>
      </c>
      <c r="L51" s="1">
        <f t="shared" si="89"/>
        <v>3225.16</v>
      </c>
      <c r="M51" s="1">
        <f t="shared" si="90"/>
        <v>3536.9</v>
      </c>
      <c r="N51" s="1">
        <f t="shared" si="91"/>
        <v>3677.3</v>
      </c>
      <c r="O51" s="1">
        <f t="shared" si="92"/>
        <v>6950</v>
      </c>
      <c r="P51" s="1">
        <v>1300</v>
      </c>
      <c r="Q51" s="1">
        <v>1200</v>
      </c>
      <c r="R51" s="11">
        <v>200</v>
      </c>
      <c r="S51" s="13">
        <v>444</v>
      </c>
      <c r="T51" s="13">
        <v>296</v>
      </c>
      <c r="U51" s="13">
        <v>314</v>
      </c>
      <c r="V51" s="14">
        <f t="shared" si="93"/>
        <v>1054</v>
      </c>
      <c r="W51" s="13">
        <v>300</v>
      </c>
      <c r="X51" s="13">
        <v>58</v>
      </c>
      <c r="Y51" s="13">
        <v>42</v>
      </c>
      <c r="Z51" s="13">
        <v>23</v>
      </c>
      <c r="AA51" s="11">
        <f t="shared" si="94"/>
        <v>5450</v>
      </c>
      <c r="AB51" s="12">
        <f t="shared" si="24"/>
        <v>386.08</v>
      </c>
      <c r="AC51" s="18">
        <f t="shared" si="95"/>
        <v>2210.16</v>
      </c>
      <c r="AD51" s="17">
        <f t="shared" si="110"/>
        <v>2521.9</v>
      </c>
      <c r="AE51" s="17">
        <f t="shared" si="111"/>
        <v>2662.3</v>
      </c>
      <c r="AF51" s="19">
        <v>48</v>
      </c>
      <c r="AG51" s="13">
        <v>24</v>
      </c>
      <c r="AH51" s="13">
        <v>25</v>
      </c>
      <c r="AI51" s="13">
        <v>6</v>
      </c>
      <c r="AJ51" s="21">
        <v>23.5</v>
      </c>
      <c r="AK51" s="21">
        <v>4</v>
      </c>
      <c r="AL51" s="21">
        <v>2.5</v>
      </c>
      <c r="AM51" s="21">
        <v>4.2</v>
      </c>
      <c r="AN51" s="13">
        <v>3.4</v>
      </c>
      <c r="AO51" s="13">
        <v>5</v>
      </c>
      <c r="AP51" s="13">
        <v>28</v>
      </c>
      <c r="AQ51" s="11">
        <f t="shared" si="96"/>
        <v>5450</v>
      </c>
      <c r="AR51" s="13">
        <f t="shared" si="112"/>
        <v>452.14</v>
      </c>
      <c r="AS51" s="13">
        <f t="shared" si="113"/>
        <v>311.74</v>
      </c>
      <c r="AT51" s="1">
        <f t="shared" si="97"/>
        <v>70</v>
      </c>
      <c r="AU51" s="1">
        <f t="shared" si="98"/>
        <v>28</v>
      </c>
      <c r="AV51" s="1" t="str">
        <f t="shared" si="88"/>
        <v>31</v>
      </c>
      <c r="AW51" s="1">
        <f t="shared" si="99"/>
        <v>868</v>
      </c>
      <c r="AX51" s="1">
        <f t="shared" si="100"/>
        <v>65</v>
      </c>
      <c r="AY51" s="1">
        <f t="shared" si="101"/>
        <v>27</v>
      </c>
      <c r="AZ51" s="1" t="b">
        <f t="shared" si="102"/>
        <v>0</v>
      </c>
      <c r="BA51" s="1">
        <f t="shared" si="103"/>
        <v>0</v>
      </c>
      <c r="BB51" s="1">
        <f t="shared" si="104"/>
        <v>868</v>
      </c>
      <c r="BC51" s="1">
        <f t="shared" si="105"/>
        <v>10</v>
      </c>
      <c r="BE51" s="1" t="str">
        <f t="shared" si="106"/>
        <v>147</v>
      </c>
      <c r="BI51" s="1">
        <f t="shared" si="107"/>
        <v>3225.16</v>
      </c>
      <c r="BJ51" s="1">
        <f t="shared" si="108"/>
        <v>3536.9</v>
      </c>
      <c r="BK51" s="1">
        <f t="shared" si="109"/>
        <v>3677.3</v>
      </c>
      <c r="BM51" s="1" t="e">
        <f>BI51*#REF!*BL51/1000</f>
        <v>#REF!</v>
      </c>
      <c r="BN51" s="1" t="e">
        <f>BJ51*#REF!*BL51/1000</f>
        <v>#REF!</v>
      </c>
      <c r="BO51" s="1" t="e">
        <f>BK51*#REF!*BL51/1000</f>
        <v>#REF!</v>
      </c>
      <c r="BP51" s="3">
        <v>1.38</v>
      </c>
      <c r="BR51" s="1">
        <f t="shared" si="17"/>
        <v>0</v>
      </c>
      <c r="BS51" s="1">
        <f t="shared" si="18"/>
        <v>0</v>
      </c>
      <c r="BT51" s="1">
        <f t="shared" si="19"/>
        <v>0</v>
      </c>
    </row>
    <row r="52" ht="14.25" customHeight="1" spans="1:72">
      <c r="A52" s="1">
        <v>49</v>
      </c>
      <c r="B52" s="8" t="s">
        <v>74</v>
      </c>
      <c r="D52" s="1">
        <v>5450</v>
      </c>
      <c r="F52" s="1">
        <v>70</v>
      </c>
      <c r="G52" s="1">
        <v>28</v>
      </c>
      <c r="H52" s="1">
        <v>65</v>
      </c>
      <c r="I52" s="1">
        <v>27</v>
      </c>
      <c r="J52" s="1">
        <v>10</v>
      </c>
      <c r="K52" s="1">
        <f t="shared" si="20"/>
        <v>868</v>
      </c>
      <c r="L52" s="1">
        <f t="shared" si="89"/>
        <v>3521.16</v>
      </c>
      <c r="M52" s="1">
        <f t="shared" si="90"/>
        <v>3832.9</v>
      </c>
      <c r="N52" s="1">
        <f t="shared" si="91"/>
        <v>3973.3</v>
      </c>
      <c r="O52" s="1">
        <f t="shared" si="92"/>
        <v>6950</v>
      </c>
      <c r="P52" s="1">
        <v>1300</v>
      </c>
      <c r="Q52" s="1">
        <v>1200</v>
      </c>
      <c r="R52" s="11">
        <v>250</v>
      </c>
      <c r="S52" s="13">
        <v>501</v>
      </c>
      <c r="T52" s="13">
        <v>333</v>
      </c>
      <c r="U52" s="13">
        <v>366</v>
      </c>
      <c r="V52" s="14">
        <f t="shared" si="93"/>
        <v>1200</v>
      </c>
      <c r="W52" s="13">
        <v>450</v>
      </c>
      <c r="X52" s="13">
        <v>58</v>
      </c>
      <c r="Y52" s="13">
        <v>42</v>
      </c>
      <c r="Z52" s="13">
        <v>23</v>
      </c>
      <c r="AA52" s="11">
        <f t="shared" si="94"/>
        <v>5450</v>
      </c>
      <c r="AB52" s="12">
        <f t="shared" si="24"/>
        <v>386.08</v>
      </c>
      <c r="AC52" s="18">
        <f t="shared" si="95"/>
        <v>2506.16</v>
      </c>
      <c r="AD52" s="17">
        <f t="shared" si="110"/>
        <v>2817.9</v>
      </c>
      <c r="AE52" s="17">
        <f t="shared" si="111"/>
        <v>2958.3</v>
      </c>
      <c r="AF52" s="19">
        <v>48</v>
      </c>
      <c r="AG52" s="13">
        <v>24</v>
      </c>
      <c r="AH52" s="13">
        <v>25</v>
      </c>
      <c r="AI52" s="13">
        <v>6</v>
      </c>
      <c r="AJ52" s="21">
        <v>23.5</v>
      </c>
      <c r="AK52" s="21">
        <v>4</v>
      </c>
      <c r="AL52" s="21">
        <v>2.5</v>
      </c>
      <c r="AM52" s="21">
        <v>4.2</v>
      </c>
      <c r="AN52" s="13">
        <v>3.4</v>
      </c>
      <c r="AO52" s="13">
        <v>5</v>
      </c>
      <c r="AP52" s="13">
        <v>28</v>
      </c>
      <c r="AQ52" s="11">
        <f t="shared" si="96"/>
        <v>5450</v>
      </c>
      <c r="AR52" s="13">
        <f t="shared" si="112"/>
        <v>452.14</v>
      </c>
      <c r="AS52" s="13">
        <f t="shared" si="113"/>
        <v>311.74</v>
      </c>
      <c r="AT52" s="1">
        <f t="shared" si="97"/>
        <v>70</v>
      </c>
      <c r="AU52" s="1">
        <f t="shared" si="98"/>
        <v>28</v>
      </c>
      <c r="AV52" s="1" t="str">
        <f t="shared" si="88"/>
        <v>31</v>
      </c>
      <c r="AW52" s="1">
        <f t="shared" si="99"/>
        <v>868</v>
      </c>
      <c r="AX52" s="1">
        <f t="shared" si="100"/>
        <v>65</v>
      </c>
      <c r="AY52" s="1">
        <f t="shared" si="101"/>
        <v>27</v>
      </c>
      <c r="AZ52" s="1" t="b">
        <f t="shared" si="102"/>
        <v>0</v>
      </c>
      <c r="BA52" s="1">
        <f t="shared" si="103"/>
        <v>0</v>
      </c>
      <c r="BB52" s="1">
        <f t="shared" si="104"/>
        <v>868</v>
      </c>
      <c r="BC52" s="1">
        <f t="shared" si="105"/>
        <v>10</v>
      </c>
      <c r="BE52" s="1" t="str">
        <f t="shared" si="106"/>
        <v>147</v>
      </c>
      <c r="BI52" s="1">
        <f t="shared" si="107"/>
        <v>3521.16</v>
      </c>
      <c r="BJ52" s="1">
        <f t="shared" si="108"/>
        <v>3832.9</v>
      </c>
      <c r="BK52" s="1">
        <f t="shared" si="109"/>
        <v>3973.3</v>
      </c>
      <c r="BM52" s="1" t="e">
        <f>BI52*#REF!*BL52/1000</f>
        <v>#REF!</v>
      </c>
      <c r="BN52" s="1" t="e">
        <f>BJ52*#REF!*BL52/1000</f>
        <v>#REF!</v>
      </c>
      <c r="BO52" s="1" t="e">
        <f>BK52*#REF!*BL52/1000</f>
        <v>#REF!</v>
      </c>
      <c r="BP52" s="3">
        <v>1.32</v>
      </c>
      <c r="BR52" s="1">
        <f t="shared" si="17"/>
        <v>0</v>
      </c>
      <c r="BS52" s="1">
        <f t="shared" si="18"/>
        <v>0</v>
      </c>
      <c r="BT52" s="1">
        <f t="shared" si="19"/>
        <v>0</v>
      </c>
    </row>
    <row r="53" ht="14.25" customHeight="1" spans="1:72">
      <c r="A53" s="1">
        <v>50</v>
      </c>
      <c r="B53" s="8" t="s">
        <v>74</v>
      </c>
      <c r="D53" s="1">
        <v>5450</v>
      </c>
      <c r="F53" s="1">
        <v>70</v>
      </c>
      <c r="G53" s="1">
        <v>28</v>
      </c>
      <c r="H53" s="1">
        <v>65</v>
      </c>
      <c r="I53" s="1">
        <v>27</v>
      </c>
      <c r="J53" s="1">
        <v>10</v>
      </c>
      <c r="K53" s="1">
        <f t="shared" si="20"/>
        <v>868</v>
      </c>
      <c r="L53" s="1">
        <f t="shared" si="89"/>
        <v>4130.76</v>
      </c>
      <c r="M53" s="1">
        <f t="shared" si="90"/>
        <v>4442.5</v>
      </c>
      <c r="N53" s="1">
        <f t="shared" si="91"/>
        <v>4582.9</v>
      </c>
      <c r="O53" s="1">
        <f t="shared" si="92"/>
        <v>6950</v>
      </c>
      <c r="P53" s="1">
        <v>1300</v>
      </c>
      <c r="Q53" s="1">
        <v>1200</v>
      </c>
      <c r="R53" s="11">
        <v>320</v>
      </c>
      <c r="S53" s="13">
        <v>575</v>
      </c>
      <c r="T53" s="13">
        <v>415</v>
      </c>
      <c r="U53" s="13">
        <v>451</v>
      </c>
      <c r="V53" s="14">
        <f t="shared" si="93"/>
        <v>1441</v>
      </c>
      <c r="W53" s="13">
        <v>740</v>
      </c>
      <c r="X53" s="13">
        <v>63</v>
      </c>
      <c r="Y53" s="13">
        <v>42</v>
      </c>
      <c r="Z53" s="13">
        <v>31</v>
      </c>
      <c r="AA53" s="11">
        <f t="shared" si="94"/>
        <v>5450</v>
      </c>
      <c r="AB53" s="12">
        <f t="shared" si="24"/>
        <v>425.38</v>
      </c>
      <c r="AC53" s="18">
        <f t="shared" si="95"/>
        <v>3115.76</v>
      </c>
      <c r="AD53" s="17">
        <f t="shared" si="110"/>
        <v>3427.5</v>
      </c>
      <c r="AE53" s="17">
        <f t="shared" si="111"/>
        <v>3567.9</v>
      </c>
      <c r="AF53" s="19">
        <v>48</v>
      </c>
      <c r="AG53" s="13">
        <v>24</v>
      </c>
      <c r="AH53" s="13">
        <v>25</v>
      </c>
      <c r="AI53" s="13">
        <v>6</v>
      </c>
      <c r="AJ53" s="21">
        <v>23.5</v>
      </c>
      <c r="AK53" s="21">
        <v>4</v>
      </c>
      <c r="AL53" s="21">
        <v>2.5</v>
      </c>
      <c r="AM53" s="21">
        <v>4.2</v>
      </c>
      <c r="AN53" s="13">
        <v>3.4</v>
      </c>
      <c r="AO53" s="13">
        <v>5</v>
      </c>
      <c r="AP53" s="13">
        <v>28</v>
      </c>
      <c r="AQ53" s="11">
        <f t="shared" si="96"/>
        <v>5450</v>
      </c>
      <c r="AR53" s="13">
        <f t="shared" si="112"/>
        <v>452.14</v>
      </c>
      <c r="AS53" s="13">
        <f t="shared" si="113"/>
        <v>311.74</v>
      </c>
      <c r="AT53" s="1">
        <f t="shared" si="97"/>
        <v>70</v>
      </c>
      <c r="AU53" s="1">
        <f t="shared" si="98"/>
        <v>28</v>
      </c>
      <c r="AV53" s="1" t="str">
        <f t="shared" si="88"/>
        <v>31</v>
      </c>
      <c r="AW53" s="1">
        <f t="shared" si="99"/>
        <v>868</v>
      </c>
      <c r="AX53" s="1">
        <f t="shared" si="100"/>
        <v>65</v>
      </c>
      <c r="AY53" s="1">
        <f t="shared" si="101"/>
        <v>27</v>
      </c>
      <c r="AZ53" s="1" t="b">
        <f t="shared" si="102"/>
        <v>0</v>
      </c>
      <c r="BA53" s="1">
        <f t="shared" si="103"/>
        <v>0</v>
      </c>
      <c r="BB53" s="1">
        <f t="shared" si="104"/>
        <v>868</v>
      </c>
      <c r="BC53" s="1">
        <f t="shared" si="105"/>
        <v>10</v>
      </c>
      <c r="BE53" s="1" t="str">
        <f t="shared" si="106"/>
        <v>147</v>
      </c>
      <c r="BI53" s="1">
        <f t="shared" si="107"/>
        <v>4130.76</v>
      </c>
      <c r="BJ53" s="1">
        <f t="shared" si="108"/>
        <v>4442.5</v>
      </c>
      <c r="BK53" s="1">
        <f t="shared" si="109"/>
        <v>4582.9</v>
      </c>
      <c r="BM53" s="1" t="e">
        <f>BI53*#REF!*BL53/1000</f>
        <v>#REF!</v>
      </c>
      <c r="BN53" s="1" t="e">
        <f>BJ53*#REF!*BL53/1000</f>
        <v>#REF!</v>
      </c>
      <c r="BO53" s="1" t="e">
        <f>BK53*#REF!*BL53/1000</f>
        <v>#REF!</v>
      </c>
      <c r="BP53" s="3">
        <v>1.27</v>
      </c>
      <c r="BR53" s="1">
        <f t="shared" si="17"/>
        <v>0</v>
      </c>
      <c r="BS53" s="1">
        <f t="shared" si="18"/>
        <v>0</v>
      </c>
      <c r="BT53" s="1">
        <f t="shared" si="19"/>
        <v>0</v>
      </c>
    </row>
    <row r="54" spans="1:72">
      <c r="A54" s="1">
        <v>51</v>
      </c>
      <c r="B54" s="8" t="s">
        <v>74</v>
      </c>
      <c r="D54" s="1">
        <v>5450</v>
      </c>
      <c r="F54" s="1">
        <v>70</v>
      </c>
      <c r="G54" s="1">
        <v>28</v>
      </c>
      <c r="H54" s="1">
        <v>65</v>
      </c>
      <c r="I54" s="1">
        <v>27</v>
      </c>
      <c r="J54" s="1">
        <v>10</v>
      </c>
      <c r="K54" s="1">
        <f t="shared" si="20"/>
        <v>868</v>
      </c>
      <c r="L54" s="1">
        <f t="shared" si="89"/>
        <v>4559.76</v>
      </c>
      <c r="M54" s="1">
        <f t="shared" si="90"/>
        <v>4871.5</v>
      </c>
      <c r="N54" s="1">
        <f t="shared" si="91"/>
        <v>5011.9</v>
      </c>
      <c r="O54" s="1">
        <f t="shared" si="92"/>
        <v>6950</v>
      </c>
      <c r="P54" s="1">
        <v>1300</v>
      </c>
      <c r="Q54" s="1">
        <v>1200</v>
      </c>
      <c r="R54" s="11">
        <v>360</v>
      </c>
      <c r="S54" s="13">
        <v>651</v>
      </c>
      <c r="T54" s="13">
        <v>541</v>
      </c>
      <c r="U54" s="13">
        <v>520</v>
      </c>
      <c r="V54" s="14">
        <f t="shared" si="93"/>
        <v>1712</v>
      </c>
      <c r="W54" s="13">
        <v>898</v>
      </c>
      <c r="X54" s="13">
        <v>63</v>
      </c>
      <c r="Y54" s="13">
        <v>42</v>
      </c>
      <c r="Z54" s="13">
        <v>31</v>
      </c>
      <c r="AA54" s="11">
        <f t="shared" si="94"/>
        <v>5450</v>
      </c>
      <c r="AB54" s="12">
        <f t="shared" si="24"/>
        <v>425.38</v>
      </c>
      <c r="AC54" s="18">
        <f t="shared" si="95"/>
        <v>3544.76</v>
      </c>
      <c r="AD54" s="17">
        <f t="shared" si="110"/>
        <v>3856.5</v>
      </c>
      <c r="AE54" s="17">
        <f t="shared" si="111"/>
        <v>3996.9</v>
      </c>
      <c r="AF54" s="19">
        <v>48</v>
      </c>
      <c r="AG54" s="13">
        <v>24</v>
      </c>
      <c r="AH54" s="13">
        <v>25</v>
      </c>
      <c r="AI54" s="13">
        <v>6</v>
      </c>
      <c r="AJ54" s="21">
        <v>23.5</v>
      </c>
      <c r="AK54" s="21">
        <v>4</v>
      </c>
      <c r="AL54" s="21">
        <v>2.5</v>
      </c>
      <c r="AM54" s="21">
        <v>4.2</v>
      </c>
      <c r="AN54" s="13">
        <v>3.4</v>
      </c>
      <c r="AO54" s="13">
        <v>5</v>
      </c>
      <c r="AP54" s="13">
        <v>28</v>
      </c>
      <c r="AQ54" s="11">
        <f t="shared" si="96"/>
        <v>5450</v>
      </c>
      <c r="AR54" s="13">
        <f t="shared" si="112"/>
        <v>452.14</v>
      </c>
      <c r="AS54" s="13">
        <f t="shared" si="113"/>
        <v>311.74</v>
      </c>
      <c r="AT54" s="1">
        <f t="shared" si="97"/>
        <v>70</v>
      </c>
      <c r="AU54" s="1">
        <f t="shared" si="98"/>
        <v>28</v>
      </c>
      <c r="AV54" s="1" t="str">
        <f t="shared" si="88"/>
        <v>31</v>
      </c>
      <c r="AW54" s="1">
        <f t="shared" si="99"/>
        <v>868</v>
      </c>
      <c r="AX54" s="1">
        <f t="shared" si="100"/>
        <v>65</v>
      </c>
      <c r="AY54" s="1">
        <f t="shared" si="101"/>
        <v>27</v>
      </c>
      <c r="AZ54" s="1" t="b">
        <f t="shared" si="102"/>
        <v>0</v>
      </c>
      <c r="BA54" s="1">
        <f t="shared" si="103"/>
        <v>0</v>
      </c>
      <c r="BB54" s="1">
        <f t="shared" si="104"/>
        <v>868</v>
      </c>
      <c r="BC54" s="1">
        <f t="shared" si="105"/>
        <v>10</v>
      </c>
      <c r="BE54" s="1" t="str">
        <f t="shared" si="106"/>
        <v>147</v>
      </c>
      <c r="BI54" s="1">
        <f t="shared" si="107"/>
        <v>4559.76</v>
      </c>
      <c r="BJ54" s="1">
        <f t="shared" si="108"/>
        <v>4871.5</v>
      </c>
      <c r="BK54" s="1">
        <f t="shared" si="109"/>
        <v>5011.9</v>
      </c>
      <c r="BM54" s="1" t="e">
        <f>BI54*#REF!*BL54/1000</f>
        <v>#REF!</v>
      </c>
      <c r="BN54" s="1" t="e">
        <f>BJ54*#REF!*BL54/1000</f>
        <v>#REF!</v>
      </c>
      <c r="BO54" s="1" t="e">
        <f>BK54*#REF!*BL54/1000</f>
        <v>#REF!</v>
      </c>
      <c r="BP54" s="3">
        <v>1.16</v>
      </c>
      <c r="BR54" s="1">
        <f t="shared" si="17"/>
        <v>0</v>
      </c>
      <c r="BS54" s="1">
        <f t="shared" si="18"/>
        <v>0</v>
      </c>
      <c r="BT54" s="1">
        <f t="shared" si="19"/>
        <v>0</v>
      </c>
    </row>
    <row r="55" ht="14.25" customHeight="1" spans="1:72">
      <c r="A55" s="1">
        <v>52</v>
      </c>
      <c r="B55" s="8" t="s">
        <v>74</v>
      </c>
      <c r="C55" s="1">
        <v>80</v>
      </c>
      <c r="D55" s="1">
        <v>6050</v>
      </c>
      <c r="F55" s="1">
        <v>70</v>
      </c>
      <c r="G55" s="1">
        <v>32</v>
      </c>
      <c r="H55" s="1">
        <v>65</v>
      </c>
      <c r="I55" s="1">
        <v>31</v>
      </c>
      <c r="J55" s="1">
        <v>10</v>
      </c>
      <c r="K55" s="1">
        <f t="shared" si="20"/>
        <v>992</v>
      </c>
      <c r="L55" s="1">
        <f t="shared" si="89"/>
        <v>3418.76</v>
      </c>
      <c r="M55" s="1">
        <f t="shared" si="90"/>
        <v>3744.18</v>
      </c>
      <c r="N55" s="1">
        <f t="shared" si="91"/>
        <v>3898.98</v>
      </c>
      <c r="O55" s="1">
        <f t="shared" si="92"/>
        <v>7550</v>
      </c>
      <c r="P55" s="1">
        <v>1300</v>
      </c>
      <c r="Q55" s="1">
        <v>1200</v>
      </c>
      <c r="R55" s="11">
        <v>200</v>
      </c>
      <c r="S55" s="13">
        <v>444</v>
      </c>
      <c r="T55" s="13">
        <v>296</v>
      </c>
      <c r="U55" s="13">
        <v>314</v>
      </c>
      <c r="V55" s="14">
        <f t="shared" si="93"/>
        <v>1054</v>
      </c>
      <c r="W55" s="13">
        <v>300</v>
      </c>
      <c r="X55" s="13">
        <v>58</v>
      </c>
      <c r="Y55" s="13">
        <v>42</v>
      </c>
      <c r="Z55" s="13">
        <v>23</v>
      </c>
      <c r="AA55" s="11">
        <f t="shared" si="94"/>
        <v>6050</v>
      </c>
      <c r="AB55" s="12">
        <f t="shared" si="24"/>
        <v>420.88</v>
      </c>
      <c r="AC55" s="18">
        <f t="shared" si="95"/>
        <v>2279.76</v>
      </c>
      <c r="AD55" s="17">
        <f t="shared" si="110"/>
        <v>2605.18</v>
      </c>
      <c r="AE55" s="17">
        <f t="shared" si="111"/>
        <v>2759.98</v>
      </c>
      <c r="AF55" s="19">
        <v>48</v>
      </c>
      <c r="AG55" s="13">
        <v>24</v>
      </c>
      <c r="AH55" s="13">
        <v>25</v>
      </c>
      <c r="AI55" s="13">
        <v>6</v>
      </c>
      <c r="AJ55" s="21">
        <v>23.5</v>
      </c>
      <c r="AK55" s="21">
        <v>4</v>
      </c>
      <c r="AL55" s="21">
        <v>2.5</v>
      </c>
      <c r="AM55" s="21">
        <v>4.2</v>
      </c>
      <c r="AN55" s="13">
        <v>3.4</v>
      </c>
      <c r="AO55" s="13">
        <v>5</v>
      </c>
      <c r="AP55" s="13">
        <v>28</v>
      </c>
      <c r="AQ55" s="11">
        <f t="shared" si="96"/>
        <v>6050</v>
      </c>
      <c r="AR55" s="13">
        <f t="shared" si="112"/>
        <v>480.22</v>
      </c>
      <c r="AS55" s="13">
        <f t="shared" si="113"/>
        <v>325.42</v>
      </c>
      <c r="AT55" s="1">
        <f t="shared" si="97"/>
        <v>70</v>
      </c>
      <c r="AU55" s="1">
        <f t="shared" si="98"/>
        <v>32</v>
      </c>
      <c r="AV55" s="1" t="str">
        <f t="shared" si="88"/>
        <v>31</v>
      </c>
      <c r="AW55" s="1">
        <f t="shared" si="99"/>
        <v>992</v>
      </c>
      <c r="AX55" s="1">
        <f t="shared" si="100"/>
        <v>65</v>
      </c>
      <c r="AY55" s="1">
        <f t="shared" si="101"/>
        <v>31</v>
      </c>
      <c r="AZ55" s="1" t="b">
        <f t="shared" si="102"/>
        <v>0</v>
      </c>
      <c r="BA55" s="1">
        <f t="shared" si="103"/>
        <v>0</v>
      </c>
      <c r="BB55" s="1">
        <f t="shared" si="104"/>
        <v>992</v>
      </c>
      <c r="BC55" s="1">
        <f t="shared" si="105"/>
        <v>10</v>
      </c>
      <c r="BE55" s="1" t="str">
        <f t="shared" si="106"/>
        <v>147</v>
      </c>
      <c r="BI55" s="1">
        <f t="shared" si="107"/>
        <v>3418.76</v>
      </c>
      <c r="BJ55" s="1">
        <f t="shared" si="108"/>
        <v>3744.18</v>
      </c>
      <c r="BK55" s="1">
        <f t="shared" si="109"/>
        <v>3898.98</v>
      </c>
      <c r="BM55" s="1" t="e">
        <f>BI55*#REF!*BL55/1000</f>
        <v>#REF!</v>
      </c>
      <c r="BN55" s="1" t="e">
        <f>BJ55*#REF!*BL55/1000</f>
        <v>#REF!</v>
      </c>
      <c r="BO55" s="1" t="e">
        <f>BK55*#REF!*BL55/1000</f>
        <v>#REF!</v>
      </c>
      <c r="BP55" s="3">
        <v>1.32</v>
      </c>
      <c r="BR55" s="1">
        <f t="shared" si="17"/>
        <v>0</v>
      </c>
      <c r="BS55" s="1">
        <f t="shared" si="18"/>
        <v>0</v>
      </c>
      <c r="BT55" s="1">
        <f t="shared" si="19"/>
        <v>0</v>
      </c>
    </row>
    <row r="56" spans="1:72">
      <c r="A56" s="1">
        <v>53</v>
      </c>
      <c r="B56" s="8" t="s">
        <v>74</v>
      </c>
      <c r="D56" s="1">
        <v>6050</v>
      </c>
      <c r="F56" s="1">
        <v>70</v>
      </c>
      <c r="G56" s="1">
        <v>32</v>
      </c>
      <c r="H56" s="1">
        <v>65</v>
      </c>
      <c r="I56" s="1">
        <v>31</v>
      </c>
      <c r="J56" s="1">
        <v>10</v>
      </c>
      <c r="K56" s="1">
        <f t="shared" si="20"/>
        <v>992</v>
      </c>
      <c r="L56" s="1">
        <f t="shared" si="89"/>
        <v>3714.76</v>
      </c>
      <c r="M56" s="1">
        <f t="shared" si="90"/>
        <v>4040.18</v>
      </c>
      <c r="N56" s="1">
        <f t="shared" si="91"/>
        <v>4194.98</v>
      </c>
      <c r="O56" s="1">
        <f t="shared" si="92"/>
        <v>7550</v>
      </c>
      <c r="P56" s="1">
        <v>1300</v>
      </c>
      <c r="Q56" s="1">
        <v>1200</v>
      </c>
      <c r="R56" s="11">
        <v>250</v>
      </c>
      <c r="S56" s="13">
        <v>501</v>
      </c>
      <c r="T56" s="13">
        <v>333</v>
      </c>
      <c r="U56" s="13">
        <v>366</v>
      </c>
      <c r="V56" s="14">
        <f t="shared" si="93"/>
        <v>1200</v>
      </c>
      <c r="W56" s="13">
        <v>450</v>
      </c>
      <c r="X56" s="13">
        <v>58</v>
      </c>
      <c r="Y56" s="13">
        <v>42</v>
      </c>
      <c r="Z56" s="13">
        <v>23</v>
      </c>
      <c r="AA56" s="11">
        <f t="shared" si="94"/>
        <v>6050</v>
      </c>
      <c r="AB56" s="12">
        <f t="shared" si="24"/>
        <v>420.88</v>
      </c>
      <c r="AC56" s="18">
        <f t="shared" si="95"/>
        <v>2575.76</v>
      </c>
      <c r="AD56" s="17">
        <f t="shared" si="110"/>
        <v>2901.18</v>
      </c>
      <c r="AE56" s="17">
        <f t="shared" si="111"/>
        <v>3055.98</v>
      </c>
      <c r="AF56" s="19">
        <v>48</v>
      </c>
      <c r="AG56" s="13">
        <v>24</v>
      </c>
      <c r="AH56" s="13">
        <v>25</v>
      </c>
      <c r="AI56" s="13">
        <v>6</v>
      </c>
      <c r="AJ56" s="21">
        <v>23.5</v>
      </c>
      <c r="AK56" s="21">
        <v>4</v>
      </c>
      <c r="AL56" s="21">
        <v>2.5</v>
      </c>
      <c r="AM56" s="21">
        <v>4.2</v>
      </c>
      <c r="AN56" s="13">
        <v>3.4</v>
      </c>
      <c r="AO56" s="13">
        <v>5</v>
      </c>
      <c r="AP56" s="13">
        <v>28</v>
      </c>
      <c r="AQ56" s="11">
        <f t="shared" si="96"/>
        <v>6050</v>
      </c>
      <c r="AR56" s="13">
        <f t="shared" si="112"/>
        <v>480.22</v>
      </c>
      <c r="AS56" s="13">
        <f t="shared" si="113"/>
        <v>325.42</v>
      </c>
      <c r="AT56" s="1">
        <f t="shared" si="97"/>
        <v>70</v>
      </c>
      <c r="AU56" s="1">
        <f t="shared" si="98"/>
        <v>32</v>
      </c>
      <c r="AV56" s="1" t="str">
        <f t="shared" si="88"/>
        <v>31</v>
      </c>
      <c r="AW56" s="1">
        <f t="shared" si="99"/>
        <v>992</v>
      </c>
      <c r="AX56" s="1">
        <f t="shared" si="100"/>
        <v>65</v>
      </c>
      <c r="AY56" s="1">
        <f t="shared" si="101"/>
        <v>31</v>
      </c>
      <c r="AZ56" s="1" t="b">
        <f t="shared" si="102"/>
        <v>0</v>
      </c>
      <c r="BA56" s="1">
        <f t="shared" si="103"/>
        <v>0</v>
      </c>
      <c r="BB56" s="1">
        <f t="shared" si="104"/>
        <v>992</v>
      </c>
      <c r="BC56" s="1">
        <f t="shared" si="105"/>
        <v>10</v>
      </c>
      <c r="BE56" s="1" t="str">
        <f t="shared" si="106"/>
        <v>147</v>
      </c>
      <c r="BI56" s="1">
        <f t="shared" si="107"/>
        <v>3714.76</v>
      </c>
      <c r="BJ56" s="1">
        <f t="shared" si="108"/>
        <v>4040.18</v>
      </c>
      <c r="BK56" s="1">
        <f t="shared" si="109"/>
        <v>4194.98</v>
      </c>
      <c r="BM56" s="1" t="e">
        <f>BI56*#REF!*BL56/1000</f>
        <v>#REF!</v>
      </c>
      <c r="BN56" s="1" t="e">
        <f>BJ56*#REF!*BL56/1000</f>
        <v>#REF!</v>
      </c>
      <c r="BO56" s="1" t="e">
        <f>BK56*#REF!*BL56/1000</f>
        <v>#REF!</v>
      </c>
      <c r="BP56" s="3">
        <v>1.27</v>
      </c>
      <c r="BR56" s="1">
        <f t="shared" si="17"/>
        <v>0</v>
      </c>
      <c r="BS56" s="1">
        <f t="shared" si="18"/>
        <v>0</v>
      </c>
      <c r="BT56" s="1">
        <f t="shared" si="19"/>
        <v>0</v>
      </c>
    </row>
    <row r="57" spans="1:72">
      <c r="A57" s="1">
        <v>54</v>
      </c>
      <c r="B57" s="8" t="s">
        <v>74</v>
      </c>
      <c r="D57" s="1">
        <v>6050</v>
      </c>
      <c r="F57" s="1">
        <v>70</v>
      </c>
      <c r="G57" s="1">
        <v>32</v>
      </c>
      <c r="H57" s="1">
        <v>65</v>
      </c>
      <c r="I57" s="1">
        <v>31</v>
      </c>
      <c r="J57" s="1">
        <v>10</v>
      </c>
      <c r="K57" s="1">
        <f t="shared" si="20"/>
        <v>992</v>
      </c>
      <c r="L57" s="1">
        <f t="shared" si="89"/>
        <v>4330.36</v>
      </c>
      <c r="M57" s="1">
        <f t="shared" si="90"/>
        <v>4655.78</v>
      </c>
      <c r="N57" s="1">
        <f t="shared" si="91"/>
        <v>4810.58</v>
      </c>
      <c r="O57" s="1">
        <f t="shared" si="92"/>
        <v>7550</v>
      </c>
      <c r="P57" s="1">
        <v>1300</v>
      </c>
      <c r="Q57" s="1">
        <v>1200</v>
      </c>
      <c r="R57" s="11">
        <v>320</v>
      </c>
      <c r="S57" s="13">
        <v>575</v>
      </c>
      <c r="T57" s="13">
        <v>415</v>
      </c>
      <c r="U57" s="13">
        <v>451</v>
      </c>
      <c r="V57" s="14">
        <f t="shared" si="93"/>
        <v>1441</v>
      </c>
      <c r="W57" s="13">
        <v>740</v>
      </c>
      <c r="X57" s="13">
        <v>63</v>
      </c>
      <c r="Y57" s="13">
        <v>42</v>
      </c>
      <c r="Z57" s="13">
        <v>31</v>
      </c>
      <c r="AA57" s="11">
        <f t="shared" si="94"/>
        <v>6050</v>
      </c>
      <c r="AB57" s="12">
        <f t="shared" si="24"/>
        <v>463.18</v>
      </c>
      <c r="AC57" s="18">
        <f t="shared" si="95"/>
        <v>3191.36</v>
      </c>
      <c r="AD57" s="17">
        <f t="shared" si="110"/>
        <v>3516.78</v>
      </c>
      <c r="AE57" s="17">
        <f t="shared" si="111"/>
        <v>3671.58</v>
      </c>
      <c r="AF57" s="19">
        <v>48</v>
      </c>
      <c r="AG57" s="13">
        <v>24</v>
      </c>
      <c r="AH57" s="13">
        <v>25</v>
      </c>
      <c r="AI57" s="13">
        <v>6</v>
      </c>
      <c r="AJ57" s="21">
        <v>23.5</v>
      </c>
      <c r="AK57" s="21">
        <v>4</v>
      </c>
      <c r="AL57" s="21">
        <v>2.5</v>
      </c>
      <c r="AM57" s="21">
        <v>4.2</v>
      </c>
      <c r="AN57" s="13">
        <v>3.4</v>
      </c>
      <c r="AO57" s="13">
        <v>5</v>
      </c>
      <c r="AP57" s="13">
        <v>28</v>
      </c>
      <c r="AQ57" s="11">
        <f t="shared" si="96"/>
        <v>6050</v>
      </c>
      <c r="AR57" s="13">
        <f t="shared" si="112"/>
        <v>480.22</v>
      </c>
      <c r="AS57" s="13">
        <f t="shared" si="113"/>
        <v>325.42</v>
      </c>
      <c r="AT57" s="1">
        <f t="shared" si="97"/>
        <v>70</v>
      </c>
      <c r="AU57" s="1">
        <f t="shared" si="98"/>
        <v>32</v>
      </c>
      <c r="AV57" s="1" t="str">
        <f t="shared" si="88"/>
        <v>31</v>
      </c>
      <c r="AW57" s="1">
        <f t="shared" si="99"/>
        <v>992</v>
      </c>
      <c r="AX57" s="1">
        <f t="shared" si="100"/>
        <v>65</v>
      </c>
      <c r="AY57" s="1">
        <f t="shared" si="101"/>
        <v>31</v>
      </c>
      <c r="AZ57" s="1" t="b">
        <f t="shared" si="102"/>
        <v>0</v>
      </c>
      <c r="BA57" s="1">
        <f t="shared" si="103"/>
        <v>0</v>
      </c>
      <c r="BB57" s="1">
        <f t="shared" si="104"/>
        <v>992</v>
      </c>
      <c r="BC57" s="1">
        <f t="shared" si="105"/>
        <v>10</v>
      </c>
      <c r="BE57" s="1" t="str">
        <f t="shared" si="106"/>
        <v>147</v>
      </c>
      <c r="BI57" s="1">
        <f t="shared" si="107"/>
        <v>4330.36</v>
      </c>
      <c r="BJ57" s="1">
        <f t="shared" si="108"/>
        <v>4655.78</v>
      </c>
      <c r="BK57" s="1">
        <f t="shared" si="109"/>
        <v>4810.58</v>
      </c>
      <c r="BM57" s="1" t="e">
        <f>BI57*#REF!*BL57/1000</f>
        <v>#REF!</v>
      </c>
      <c r="BN57" s="1" t="e">
        <f>BJ57*#REF!*BL57/1000</f>
        <v>#REF!</v>
      </c>
      <c r="BO57" s="1" t="e">
        <f>BK57*#REF!*BL57/1000</f>
        <v>#REF!</v>
      </c>
      <c r="BP57" s="3">
        <v>1.21</v>
      </c>
      <c r="BR57" s="1">
        <f t="shared" si="17"/>
        <v>0</v>
      </c>
      <c r="BS57" s="1">
        <f t="shared" si="18"/>
        <v>0</v>
      </c>
      <c r="BT57" s="1">
        <f t="shared" si="19"/>
        <v>0</v>
      </c>
    </row>
    <row r="58" spans="1:72">
      <c r="A58" s="1">
        <v>55</v>
      </c>
      <c r="B58" s="8" t="s">
        <v>74</v>
      </c>
      <c r="D58" s="1">
        <v>6050</v>
      </c>
      <c r="F58" s="1">
        <v>70</v>
      </c>
      <c r="G58" s="1">
        <v>32</v>
      </c>
      <c r="H58" s="1">
        <v>65</v>
      </c>
      <c r="I58" s="1">
        <v>31</v>
      </c>
      <c r="J58" s="1">
        <v>10</v>
      </c>
      <c r="K58" s="1">
        <f t="shared" si="20"/>
        <v>992</v>
      </c>
      <c r="L58" s="1">
        <f t="shared" si="89"/>
        <v>4759.36</v>
      </c>
      <c r="M58" s="1">
        <f t="shared" si="90"/>
        <v>5084.78</v>
      </c>
      <c r="N58" s="1">
        <f t="shared" si="91"/>
        <v>5239.58</v>
      </c>
      <c r="O58" s="1">
        <f t="shared" si="92"/>
        <v>7550</v>
      </c>
      <c r="P58" s="1">
        <v>1300</v>
      </c>
      <c r="Q58" s="1">
        <v>1200</v>
      </c>
      <c r="R58" s="11">
        <v>360</v>
      </c>
      <c r="S58" s="13">
        <v>651</v>
      </c>
      <c r="T58" s="13">
        <v>541</v>
      </c>
      <c r="U58" s="13">
        <v>520</v>
      </c>
      <c r="V58" s="14">
        <f t="shared" si="93"/>
        <v>1712</v>
      </c>
      <c r="W58" s="13">
        <v>898</v>
      </c>
      <c r="X58" s="13">
        <v>63</v>
      </c>
      <c r="Y58" s="13">
        <v>42</v>
      </c>
      <c r="Z58" s="13">
        <v>31</v>
      </c>
      <c r="AA58" s="11">
        <f t="shared" si="94"/>
        <v>6050</v>
      </c>
      <c r="AB58" s="12">
        <f t="shared" si="24"/>
        <v>463.18</v>
      </c>
      <c r="AC58" s="18">
        <f t="shared" si="95"/>
        <v>3620.36</v>
      </c>
      <c r="AD58" s="17">
        <f t="shared" si="110"/>
        <v>3945.78</v>
      </c>
      <c r="AE58" s="17">
        <f t="shared" si="111"/>
        <v>4100.58</v>
      </c>
      <c r="AF58" s="19">
        <v>48</v>
      </c>
      <c r="AG58" s="13">
        <v>24</v>
      </c>
      <c r="AH58" s="13">
        <v>25</v>
      </c>
      <c r="AI58" s="13">
        <v>6</v>
      </c>
      <c r="AJ58" s="21">
        <v>23.5</v>
      </c>
      <c r="AK58" s="21">
        <v>4</v>
      </c>
      <c r="AL58" s="21">
        <v>2.5</v>
      </c>
      <c r="AM58" s="21">
        <v>4.2</v>
      </c>
      <c r="AN58" s="13">
        <v>3.4</v>
      </c>
      <c r="AO58" s="13">
        <v>5</v>
      </c>
      <c r="AP58" s="13">
        <v>28</v>
      </c>
      <c r="AQ58" s="11">
        <f t="shared" si="96"/>
        <v>6050</v>
      </c>
      <c r="AR58" s="13">
        <f t="shared" si="112"/>
        <v>480.22</v>
      </c>
      <c r="AS58" s="13">
        <f t="shared" si="113"/>
        <v>325.42</v>
      </c>
      <c r="AT58" s="1">
        <f t="shared" si="97"/>
        <v>70</v>
      </c>
      <c r="AU58" s="1">
        <f t="shared" si="98"/>
        <v>32</v>
      </c>
      <c r="AV58" s="1" t="str">
        <f t="shared" si="88"/>
        <v>31</v>
      </c>
      <c r="AW58" s="1">
        <f t="shared" si="99"/>
        <v>992</v>
      </c>
      <c r="AX58" s="1">
        <f t="shared" si="100"/>
        <v>65</v>
      </c>
      <c r="AY58" s="1">
        <f t="shared" si="101"/>
        <v>31</v>
      </c>
      <c r="AZ58" s="1" t="b">
        <f t="shared" si="102"/>
        <v>0</v>
      </c>
      <c r="BA58" s="1">
        <f t="shared" si="103"/>
        <v>0</v>
      </c>
      <c r="BB58" s="1">
        <f t="shared" si="104"/>
        <v>992</v>
      </c>
      <c r="BC58" s="1">
        <f t="shared" si="105"/>
        <v>10</v>
      </c>
      <c r="BE58" s="1" t="str">
        <f t="shared" si="106"/>
        <v>147</v>
      </c>
      <c r="BI58" s="1">
        <f t="shared" si="107"/>
        <v>4759.36</v>
      </c>
      <c r="BJ58" s="1">
        <f t="shared" si="108"/>
        <v>5084.78</v>
      </c>
      <c r="BK58" s="1">
        <f t="shared" si="109"/>
        <v>5239.58</v>
      </c>
      <c r="BM58" s="1" t="e">
        <f>BI58*#REF!*BL58/1000</f>
        <v>#REF!</v>
      </c>
      <c r="BN58" s="1" t="e">
        <f>BJ58*#REF!*BL58/1000</f>
        <v>#REF!</v>
      </c>
      <c r="BO58" s="1" t="e">
        <f>BK58*#REF!*BL58/1000</f>
        <v>#REF!</v>
      </c>
      <c r="BP58" s="3">
        <v>1.16</v>
      </c>
      <c r="BR58" s="1">
        <f t="shared" si="17"/>
        <v>0</v>
      </c>
      <c r="BS58" s="1">
        <f t="shared" si="18"/>
        <v>0</v>
      </c>
      <c r="BT58" s="1">
        <f t="shared" si="19"/>
        <v>0</v>
      </c>
    </row>
    <row r="59" spans="1:72">
      <c r="A59" s="1">
        <v>56</v>
      </c>
      <c r="B59" s="8" t="s">
        <v>75</v>
      </c>
      <c r="C59" s="1">
        <v>40</v>
      </c>
      <c r="D59" s="1">
        <v>3500</v>
      </c>
      <c r="F59" s="1">
        <v>72</v>
      </c>
      <c r="G59" s="1">
        <v>13</v>
      </c>
      <c r="H59" s="1">
        <v>70</v>
      </c>
      <c r="I59" s="1">
        <v>12</v>
      </c>
      <c r="J59" s="1">
        <v>10</v>
      </c>
      <c r="K59" s="1">
        <f t="shared" si="20"/>
        <v>1006</v>
      </c>
      <c r="L59" s="1">
        <f t="shared" ref="L59:L98" si="114">BI59</f>
        <v>3658.95</v>
      </c>
      <c r="M59" s="1">
        <f t="shared" ref="M59:M98" si="115">BJ59</f>
        <v>3928.23</v>
      </c>
      <c r="N59" s="1">
        <f t="shared" ref="N59:N98" si="116">BK59</f>
        <v>4021.83</v>
      </c>
      <c r="O59" s="1">
        <f t="shared" si="92"/>
        <v>5000</v>
      </c>
      <c r="P59" s="1">
        <v>1400</v>
      </c>
      <c r="Q59" s="1">
        <v>1300</v>
      </c>
      <c r="R59" s="11">
        <v>200</v>
      </c>
      <c r="S59" s="13">
        <v>579</v>
      </c>
      <c r="T59" s="13">
        <v>408</v>
      </c>
      <c r="U59" s="13">
        <v>380</v>
      </c>
      <c r="V59" s="14">
        <f t="shared" si="93"/>
        <v>1367</v>
      </c>
      <c r="W59" s="13">
        <v>300</v>
      </c>
      <c r="X59" s="13">
        <f>145/2</f>
        <v>72.5</v>
      </c>
      <c r="Y59" s="13">
        <v>63</v>
      </c>
      <c r="Z59" s="13">
        <v>44</v>
      </c>
      <c r="AA59" s="11">
        <f t="shared" si="94"/>
        <v>3500</v>
      </c>
      <c r="AB59" s="12">
        <f t="shared" si="24"/>
        <v>356.475</v>
      </c>
      <c r="AC59" s="18">
        <f t="shared" si="95"/>
        <v>2505.95</v>
      </c>
      <c r="AD59" s="17">
        <f t="shared" ref="AD59:AD98" si="117">V59+AB59*2+W59+Y59*2+AS59</f>
        <v>2775.23</v>
      </c>
      <c r="AE59" s="17">
        <f t="shared" ref="AE59:AE98" si="118">V59+AB59*2+W59+Y59*2+AR59</f>
        <v>2868.83</v>
      </c>
      <c r="AF59" s="19">
        <v>48</v>
      </c>
      <c r="AG59" s="13">
        <v>24</v>
      </c>
      <c r="AH59" s="13">
        <v>25</v>
      </c>
      <c r="AI59" s="13">
        <v>6</v>
      </c>
      <c r="AJ59" s="21">
        <v>25.5</v>
      </c>
      <c r="AK59" s="21">
        <v>4</v>
      </c>
      <c r="AL59" s="21">
        <v>2.5</v>
      </c>
      <c r="AM59" s="21">
        <v>4.2</v>
      </c>
      <c r="AN59" s="13">
        <v>3.4</v>
      </c>
      <c r="AO59" s="13">
        <v>5</v>
      </c>
      <c r="AP59" s="13">
        <v>28</v>
      </c>
      <c r="AQ59" s="11">
        <f t="shared" si="96"/>
        <v>3500</v>
      </c>
      <c r="AR59" s="13">
        <f t="shared" si="112"/>
        <v>362.88</v>
      </c>
      <c r="AS59" s="13">
        <f t="shared" si="113"/>
        <v>269.28</v>
      </c>
      <c r="AT59" s="1">
        <f t="shared" ref="AT59:AT98" si="119">F59</f>
        <v>72</v>
      </c>
      <c r="AU59" s="1">
        <f t="shared" ref="AU59:AU98" si="120">G59</f>
        <v>13</v>
      </c>
      <c r="AV59" s="1" t="str">
        <f>IF(AT59=72,"40",IF(AT59=50,"32.8"))</f>
        <v>40</v>
      </c>
      <c r="AW59" s="1">
        <f t="shared" ref="AW59:AW98" si="121">AU59*AV59</f>
        <v>520</v>
      </c>
      <c r="AX59" s="1">
        <f t="shared" ref="AX59:AX98" si="122">H59</f>
        <v>70</v>
      </c>
      <c r="AY59" s="1">
        <f t="shared" ref="AY59:AY98" si="123">I59</f>
        <v>12</v>
      </c>
      <c r="AZ59" s="1" t="str">
        <f t="shared" ref="AZ59:AZ98" si="124">IF(AX59=60,"37.5",IF(AX59=65,"39",IF(AX59=70,"40.5")))</f>
        <v>40.5</v>
      </c>
      <c r="BA59" s="1">
        <f t="shared" ref="BA59:BA98" si="125">AZ59*AY59</f>
        <v>486</v>
      </c>
      <c r="BB59" s="1">
        <f t="shared" ref="BB59:BB98" si="126">BA59+AW59</f>
        <v>1006</v>
      </c>
      <c r="BC59" s="1">
        <f t="shared" ref="BC59:BC98" si="127">J59</f>
        <v>10</v>
      </c>
      <c r="BE59" s="1" t="str">
        <f t="shared" ref="BE59:BE98" si="128">IF(BC59=2.5,"92",IF(BC59=10,"147",IF(BC59=25,"182",IF(BC59=63,"320",IF(BC59=107,"491",IF(BC59=160,"520",IF(BC59=200,"600")))))))</f>
        <v>147</v>
      </c>
      <c r="BI59" s="1">
        <f t="shared" ref="BI59:BI98" si="129">BE59+BB59+AC59</f>
        <v>3658.95</v>
      </c>
      <c r="BJ59" s="1">
        <f t="shared" ref="BJ59:BJ98" si="130">BE59+BB59+AD59</f>
        <v>3928.23</v>
      </c>
      <c r="BK59" s="1">
        <f t="shared" ref="BK59:BK98" si="131">BE59+BB59+AE59</f>
        <v>4021.83</v>
      </c>
      <c r="BM59" s="1" t="e">
        <f>BI59*#REF!*BL59/1000</f>
        <v>#REF!</v>
      </c>
      <c r="BN59" s="1" t="e">
        <f>BJ59*#REF!*BL59/1000</f>
        <v>#REF!</v>
      </c>
      <c r="BO59" s="1" t="e">
        <f>BK59*#REF!*BL59/1000</f>
        <v>#REF!</v>
      </c>
      <c r="BP59" s="3">
        <v>0.99</v>
      </c>
      <c r="BR59" s="1">
        <f t="shared" si="17"/>
        <v>0</v>
      </c>
      <c r="BS59" s="1">
        <f t="shared" si="18"/>
        <v>0</v>
      </c>
      <c r="BT59" s="1">
        <f t="shared" si="19"/>
        <v>0</v>
      </c>
    </row>
    <row r="60" spans="1:72">
      <c r="A60" s="1">
        <v>57</v>
      </c>
      <c r="B60" s="8" t="s">
        <v>75</v>
      </c>
      <c r="D60" s="1">
        <v>3500</v>
      </c>
      <c r="F60" s="1">
        <v>72</v>
      </c>
      <c r="G60" s="1">
        <v>13</v>
      </c>
      <c r="H60" s="1">
        <v>70</v>
      </c>
      <c r="I60" s="1">
        <v>12</v>
      </c>
      <c r="J60" s="1">
        <v>10</v>
      </c>
      <c r="K60" s="1">
        <f t="shared" ref="K60:K123" si="132">BB60</f>
        <v>1006</v>
      </c>
      <c r="L60" s="1">
        <f t="shared" si="114"/>
        <v>3840.95</v>
      </c>
      <c r="M60" s="1">
        <f t="shared" si="115"/>
        <v>4110.23</v>
      </c>
      <c r="N60" s="1">
        <f t="shared" si="116"/>
        <v>4203.83</v>
      </c>
      <c r="O60" s="1">
        <f t="shared" si="92"/>
        <v>5000</v>
      </c>
      <c r="P60" s="1">
        <v>1400</v>
      </c>
      <c r="Q60" s="1">
        <v>1300</v>
      </c>
      <c r="R60" s="11">
        <v>250</v>
      </c>
      <c r="S60" s="13">
        <v>579</v>
      </c>
      <c r="T60" s="13">
        <v>439</v>
      </c>
      <c r="U60" s="13">
        <v>381</v>
      </c>
      <c r="V60" s="14">
        <f t="shared" si="93"/>
        <v>1399</v>
      </c>
      <c r="W60" s="13">
        <v>450</v>
      </c>
      <c r="X60" s="13">
        <f>145/2</f>
        <v>72.5</v>
      </c>
      <c r="Y60" s="13">
        <v>63</v>
      </c>
      <c r="Z60" s="13">
        <v>44</v>
      </c>
      <c r="AA60" s="11">
        <f t="shared" si="94"/>
        <v>3500</v>
      </c>
      <c r="AB60" s="12">
        <f t="shared" si="24"/>
        <v>356.475</v>
      </c>
      <c r="AC60" s="18">
        <f t="shared" si="95"/>
        <v>2687.95</v>
      </c>
      <c r="AD60" s="17">
        <f t="shared" si="117"/>
        <v>2957.23</v>
      </c>
      <c r="AE60" s="17">
        <f t="shared" si="118"/>
        <v>3050.83</v>
      </c>
      <c r="AF60" s="19">
        <v>48</v>
      </c>
      <c r="AG60" s="13">
        <v>24</v>
      </c>
      <c r="AH60" s="13">
        <v>25</v>
      </c>
      <c r="AI60" s="13">
        <v>6</v>
      </c>
      <c r="AJ60" s="21">
        <v>25.5</v>
      </c>
      <c r="AK60" s="21">
        <v>4</v>
      </c>
      <c r="AL60" s="21">
        <v>2.5</v>
      </c>
      <c r="AM60" s="21">
        <v>4.2</v>
      </c>
      <c r="AN60" s="13">
        <v>3.4</v>
      </c>
      <c r="AO60" s="13">
        <v>5</v>
      </c>
      <c r="AP60" s="13">
        <v>28</v>
      </c>
      <c r="AQ60" s="11">
        <f t="shared" si="96"/>
        <v>3500</v>
      </c>
      <c r="AR60" s="13">
        <f t="shared" ref="AR60:AR99" si="133">(AQ60+1600)/1000*AN60*2+AF60+AG60+AH60+AI60+AJ60+AK60+AL60+AM60+AO60+AP60+(AQ60+400)/1000*10*4</f>
        <v>362.88</v>
      </c>
      <c r="AS60" s="13">
        <f t="shared" ref="AS60:AS99" si="134">(AQ60+1600)/1000*AN60*2+AF60+AG60+AH60+AI60+AJ60+AK60+AL60+AM60+AO60+AP60+(AQ60+400)/1000*4*4</f>
        <v>269.28</v>
      </c>
      <c r="AT60" s="1">
        <f t="shared" si="119"/>
        <v>72</v>
      </c>
      <c r="AU60" s="1">
        <f t="shared" si="120"/>
        <v>13</v>
      </c>
      <c r="AV60" s="1" t="str">
        <f t="shared" ref="AV60:AV98" si="135">IF(AT60=72,"40",IF(AT60=50,"32.8"))</f>
        <v>40</v>
      </c>
      <c r="AW60" s="1">
        <f t="shared" si="121"/>
        <v>520</v>
      </c>
      <c r="AX60" s="1">
        <f t="shared" si="122"/>
        <v>70</v>
      </c>
      <c r="AY60" s="1">
        <f t="shared" si="123"/>
        <v>12</v>
      </c>
      <c r="AZ60" s="1" t="str">
        <f t="shared" si="124"/>
        <v>40.5</v>
      </c>
      <c r="BA60" s="1">
        <f t="shared" si="125"/>
        <v>486</v>
      </c>
      <c r="BB60" s="1">
        <f t="shared" si="126"/>
        <v>1006</v>
      </c>
      <c r="BC60" s="1">
        <f t="shared" si="127"/>
        <v>10</v>
      </c>
      <c r="BE60" s="1" t="str">
        <f t="shared" si="128"/>
        <v>147</v>
      </c>
      <c r="BI60" s="1">
        <f t="shared" si="129"/>
        <v>3840.95</v>
      </c>
      <c r="BJ60" s="1">
        <f t="shared" si="130"/>
        <v>4110.23</v>
      </c>
      <c r="BK60" s="1">
        <f t="shared" si="131"/>
        <v>4203.83</v>
      </c>
      <c r="BM60" s="1" t="e">
        <f>BI60*#REF!*BL60/1000</f>
        <v>#REF!</v>
      </c>
      <c r="BN60" s="1" t="e">
        <f>BJ60*#REF!*BL60/1000</f>
        <v>#REF!</v>
      </c>
      <c r="BO60" s="1" t="e">
        <f>BK60*#REF!*BL60/1000</f>
        <v>#REF!</v>
      </c>
      <c r="BP60" s="3">
        <v>0.94</v>
      </c>
      <c r="BR60" s="1">
        <f t="shared" si="17"/>
        <v>0</v>
      </c>
      <c r="BS60" s="1">
        <f t="shared" si="18"/>
        <v>0</v>
      </c>
      <c r="BT60" s="1">
        <f t="shared" si="19"/>
        <v>0</v>
      </c>
    </row>
    <row r="61" spans="1:72">
      <c r="A61" s="1">
        <v>58</v>
      </c>
      <c r="B61" s="8" t="s">
        <v>75</v>
      </c>
      <c r="D61" s="1">
        <v>3500</v>
      </c>
      <c r="F61" s="1">
        <v>72</v>
      </c>
      <c r="G61" s="1">
        <v>13</v>
      </c>
      <c r="H61" s="1">
        <v>70</v>
      </c>
      <c r="I61" s="1">
        <v>12</v>
      </c>
      <c r="J61" s="1">
        <v>10</v>
      </c>
      <c r="K61" s="1">
        <f t="shared" si="132"/>
        <v>1006</v>
      </c>
      <c r="L61" s="1">
        <f t="shared" si="114"/>
        <v>4382.95</v>
      </c>
      <c r="M61" s="1">
        <f t="shared" si="115"/>
        <v>4652.23</v>
      </c>
      <c r="N61" s="1">
        <f t="shared" si="116"/>
        <v>4745.83</v>
      </c>
      <c r="O61" s="1">
        <f t="shared" si="92"/>
        <v>5000</v>
      </c>
      <c r="P61" s="1">
        <v>1400</v>
      </c>
      <c r="Q61" s="1">
        <v>1300</v>
      </c>
      <c r="R61" s="11">
        <v>320</v>
      </c>
      <c r="S61" s="13">
        <v>676</v>
      </c>
      <c r="T61" s="13">
        <v>520</v>
      </c>
      <c r="U61" s="13">
        <v>455</v>
      </c>
      <c r="V61" s="14">
        <f t="shared" si="93"/>
        <v>1651</v>
      </c>
      <c r="W61" s="13">
        <v>740</v>
      </c>
      <c r="X61" s="13">
        <f>145/2</f>
        <v>72.5</v>
      </c>
      <c r="Y61" s="13">
        <v>63</v>
      </c>
      <c r="Z61" s="13">
        <v>44</v>
      </c>
      <c r="AA61" s="11">
        <f t="shared" si="94"/>
        <v>3500</v>
      </c>
      <c r="AB61" s="12">
        <f t="shared" si="24"/>
        <v>356.475</v>
      </c>
      <c r="AC61" s="18">
        <f t="shared" si="95"/>
        <v>3229.95</v>
      </c>
      <c r="AD61" s="17">
        <f t="shared" si="117"/>
        <v>3499.23</v>
      </c>
      <c r="AE61" s="17">
        <f t="shared" si="118"/>
        <v>3592.83</v>
      </c>
      <c r="AF61" s="19">
        <v>48</v>
      </c>
      <c r="AG61" s="13">
        <v>24</v>
      </c>
      <c r="AH61" s="13">
        <v>25</v>
      </c>
      <c r="AI61" s="13">
        <v>6</v>
      </c>
      <c r="AJ61" s="21">
        <v>25.5</v>
      </c>
      <c r="AK61" s="21">
        <v>4</v>
      </c>
      <c r="AL61" s="21">
        <v>2.5</v>
      </c>
      <c r="AM61" s="21">
        <v>4.2</v>
      </c>
      <c r="AN61" s="13">
        <v>3.4</v>
      </c>
      <c r="AO61" s="13">
        <v>5</v>
      </c>
      <c r="AP61" s="13">
        <v>28</v>
      </c>
      <c r="AQ61" s="11">
        <f t="shared" si="96"/>
        <v>3500</v>
      </c>
      <c r="AR61" s="13">
        <f t="shared" si="133"/>
        <v>362.88</v>
      </c>
      <c r="AS61" s="13">
        <f t="shared" si="134"/>
        <v>269.28</v>
      </c>
      <c r="AT61" s="1">
        <f t="shared" si="119"/>
        <v>72</v>
      </c>
      <c r="AU61" s="1">
        <f t="shared" si="120"/>
        <v>13</v>
      </c>
      <c r="AV61" s="1" t="str">
        <f t="shared" si="135"/>
        <v>40</v>
      </c>
      <c r="AW61" s="1">
        <f t="shared" si="121"/>
        <v>520</v>
      </c>
      <c r="AX61" s="1">
        <f t="shared" si="122"/>
        <v>70</v>
      </c>
      <c r="AY61" s="1">
        <f t="shared" si="123"/>
        <v>12</v>
      </c>
      <c r="AZ61" s="1" t="str">
        <f t="shared" si="124"/>
        <v>40.5</v>
      </c>
      <c r="BA61" s="1">
        <f t="shared" si="125"/>
        <v>486</v>
      </c>
      <c r="BB61" s="1">
        <f t="shared" si="126"/>
        <v>1006</v>
      </c>
      <c r="BC61" s="1">
        <f t="shared" si="127"/>
        <v>10</v>
      </c>
      <c r="BE61" s="1" t="str">
        <f t="shared" si="128"/>
        <v>147</v>
      </c>
      <c r="BI61" s="1">
        <f t="shared" si="129"/>
        <v>4382.95</v>
      </c>
      <c r="BJ61" s="1">
        <f t="shared" si="130"/>
        <v>4652.23</v>
      </c>
      <c r="BK61" s="1">
        <f t="shared" si="131"/>
        <v>4745.83</v>
      </c>
      <c r="BM61" s="1" t="e">
        <f>BI61*#REF!*BL61/1000</f>
        <v>#REF!</v>
      </c>
      <c r="BN61" s="1" t="e">
        <f>BJ61*#REF!*BL61/1000</f>
        <v>#REF!</v>
      </c>
      <c r="BO61" s="1" t="e">
        <f>BK61*#REF!*BL61/1000</f>
        <v>#REF!</v>
      </c>
      <c r="BP61" s="3">
        <v>0.88</v>
      </c>
      <c r="BR61" s="1">
        <f t="shared" si="17"/>
        <v>0</v>
      </c>
      <c r="BS61" s="1">
        <f t="shared" si="18"/>
        <v>0</v>
      </c>
      <c r="BT61" s="1">
        <f t="shared" si="19"/>
        <v>0</v>
      </c>
    </row>
    <row r="62" spans="1:72">
      <c r="A62" s="1">
        <v>59</v>
      </c>
      <c r="B62" s="8" t="s">
        <v>75</v>
      </c>
      <c r="D62" s="1">
        <v>3500</v>
      </c>
      <c r="F62" s="1">
        <v>72</v>
      </c>
      <c r="G62" s="1">
        <v>13</v>
      </c>
      <c r="H62" s="1">
        <v>70</v>
      </c>
      <c r="I62" s="1">
        <v>12</v>
      </c>
      <c r="J62" s="1">
        <v>10</v>
      </c>
      <c r="K62" s="1">
        <f t="shared" si="132"/>
        <v>1006</v>
      </c>
      <c r="L62" s="1">
        <f t="shared" si="114"/>
        <v>4856.05</v>
      </c>
      <c r="M62" s="1">
        <f t="shared" si="115"/>
        <v>5125.33</v>
      </c>
      <c r="N62" s="1">
        <f t="shared" si="116"/>
        <v>5218.93</v>
      </c>
      <c r="O62" s="1">
        <f t="shared" si="92"/>
        <v>5000</v>
      </c>
      <c r="P62" s="1">
        <v>1400</v>
      </c>
      <c r="Q62" s="1">
        <v>1300</v>
      </c>
      <c r="R62" s="11">
        <v>360</v>
      </c>
      <c r="S62" s="13">
        <v>768</v>
      </c>
      <c r="T62" s="13">
        <v>613</v>
      </c>
      <c r="U62" s="13">
        <v>542</v>
      </c>
      <c r="V62" s="14">
        <f t="shared" si="93"/>
        <v>1923</v>
      </c>
      <c r="W62" s="13">
        <v>898</v>
      </c>
      <c r="X62" s="13">
        <f>155/2</f>
        <v>77.5</v>
      </c>
      <c r="Y62" s="13">
        <v>63</v>
      </c>
      <c r="Z62" s="13">
        <v>44</v>
      </c>
      <c r="AA62" s="11">
        <f t="shared" si="94"/>
        <v>3500</v>
      </c>
      <c r="AB62" s="12">
        <f t="shared" si="24"/>
        <v>378.025</v>
      </c>
      <c r="AC62" s="18">
        <f t="shared" si="95"/>
        <v>3703.05</v>
      </c>
      <c r="AD62" s="17">
        <f t="shared" si="117"/>
        <v>3972.33</v>
      </c>
      <c r="AE62" s="17">
        <f t="shared" si="118"/>
        <v>4065.93</v>
      </c>
      <c r="AF62" s="19">
        <v>48</v>
      </c>
      <c r="AG62" s="13">
        <v>24</v>
      </c>
      <c r="AH62" s="13">
        <v>25</v>
      </c>
      <c r="AI62" s="13">
        <v>6</v>
      </c>
      <c r="AJ62" s="21">
        <v>25.5</v>
      </c>
      <c r="AK62" s="21">
        <v>4</v>
      </c>
      <c r="AL62" s="21">
        <v>2.5</v>
      </c>
      <c r="AM62" s="21">
        <v>4.2</v>
      </c>
      <c r="AN62" s="13">
        <v>3.4</v>
      </c>
      <c r="AO62" s="13">
        <v>5</v>
      </c>
      <c r="AP62" s="13">
        <v>28</v>
      </c>
      <c r="AQ62" s="11">
        <f t="shared" si="96"/>
        <v>3500</v>
      </c>
      <c r="AR62" s="13">
        <f t="shared" si="133"/>
        <v>362.88</v>
      </c>
      <c r="AS62" s="13">
        <f t="shared" si="134"/>
        <v>269.28</v>
      </c>
      <c r="AT62" s="1">
        <f t="shared" si="119"/>
        <v>72</v>
      </c>
      <c r="AU62" s="1">
        <f t="shared" si="120"/>
        <v>13</v>
      </c>
      <c r="AV62" s="1" t="str">
        <f t="shared" si="135"/>
        <v>40</v>
      </c>
      <c r="AW62" s="1">
        <f t="shared" si="121"/>
        <v>520</v>
      </c>
      <c r="AX62" s="1">
        <f t="shared" si="122"/>
        <v>70</v>
      </c>
      <c r="AY62" s="1">
        <f t="shared" si="123"/>
        <v>12</v>
      </c>
      <c r="AZ62" s="1" t="str">
        <f t="shared" si="124"/>
        <v>40.5</v>
      </c>
      <c r="BA62" s="1">
        <f t="shared" si="125"/>
        <v>486</v>
      </c>
      <c r="BB62" s="1">
        <f t="shared" si="126"/>
        <v>1006</v>
      </c>
      <c r="BC62" s="1">
        <f t="shared" si="127"/>
        <v>10</v>
      </c>
      <c r="BE62" s="1" t="str">
        <f t="shared" si="128"/>
        <v>147</v>
      </c>
      <c r="BI62" s="1">
        <f t="shared" si="129"/>
        <v>4856.05</v>
      </c>
      <c r="BJ62" s="1">
        <f t="shared" si="130"/>
        <v>5125.33</v>
      </c>
      <c r="BK62" s="1">
        <f t="shared" si="131"/>
        <v>5218.93</v>
      </c>
      <c r="BM62" s="1" t="e">
        <f>BI62*#REF!*BL62/1000</f>
        <v>#REF!</v>
      </c>
      <c r="BN62" s="1" t="e">
        <f>BJ62*#REF!*BL62/1000</f>
        <v>#REF!</v>
      </c>
      <c r="BO62" s="1" t="e">
        <f>BK62*#REF!*BL62/1000</f>
        <v>#REF!</v>
      </c>
      <c r="BP62" s="3">
        <v>0.83</v>
      </c>
      <c r="BR62" s="1">
        <f t="shared" si="17"/>
        <v>0</v>
      </c>
      <c r="BS62" s="1">
        <f t="shared" si="18"/>
        <v>0</v>
      </c>
      <c r="BT62" s="1">
        <f t="shared" si="19"/>
        <v>0</v>
      </c>
    </row>
    <row r="63" spans="1:72">
      <c r="A63" s="1">
        <v>60</v>
      </c>
      <c r="B63" s="8" t="s">
        <v>75</v>
      </c>
      <c r="D63" s="1">
        <v>3500</v>
      </c>
      <c r="F63" s="1">
        <v>72</v>
      </c>
      <c r="G63" s="1">
        <v>13</v>
      </c>
      <c r="H63" s="1">
        <v>70</v>
      </c>
      <c r="I63" s="1">
        <v>12</v>
      </c>
      <c r="J63" s="1">
        <v>10</v>
      </c>
      <c r="K63" s="1">
        <f t="shared" si="132"/>
        <v>1006</v>
      </c>
      <c r="L63" s="1">
        <f t="shared" si="114"/>
        <v>5707.05</v>
      </c>
      <c r="M63" s="1">
        <f t="shared" si="115"/>
        <v>5976.33</v>
      </c>
      <c r="N63" s="1">
        <f t="shared" si="116"/>
        <v>6069.93</v>
      </c>
      <c r="O63" s="1">
        <f t="shared" si="92"/>
        <v>5000</v>
      </c>
      <c r="P63" s="1">
        <v>1400</v>
      </c>
      <c r="Q63" s="1">
        <v>1300</v>
      </c>
      <c r="R63" s="11">
        <v>400</v>
      </c>
      <c r="S63" s="13">
        <v>864</v>
      </c>
      <c r="T63" s="13">
        <v>778</v>
      </c>
      <c r="U63" s="13">
        <v>630</v>
      </c>
      <c r="V63" s="14">
        <f t="shared" si="93"/>
        <v>2272</v>
      </c>
      <c r="W63" s="13">
        <v>1400</v>
      </c>
      <c r="X63" s="13">
        <f>155/2</f>
        <v>77.5</v>
      </c>
      <c r="Y63" s="13">
        <v>63</v>
      </c>
      <c r="Z63" s="13">
        <v>44</v>
      </c>
      <c r="AA63" s="11">
        <f t="shared" si="94"/>
        <v>3500</v>
      </c>
      <c r="AB63" s="12">
        <f t="shared" si="24"/>
        <v>378.025</v>
      </c>
      <c r="AC63" s="18">
        <f t="shared" si="95"/>
        <v>4554.05</v>
      </c>
      <c r="AD63" s="17">
        <f t="shared" si="117"/>
        <v>4823.33</v>
      </c>
      <c r="AE63" s="17">
        <f t="shared" si="118"/>
        <v>4916.93</v>
      </c>
      <c r="AF63" s="19">
        <v>48</v>
      </c>
      <c r="AG63" s="13">
        <v>24</v>
      </c>
      <c r="AH63" s="13">
        <v>25</v>
      </c>
      <c r="AI63" s="13">
        <v>6</v>
      </c>
      <c r="AJ63" s="21">
        <v>25.5</v>
      </c>
      <c r="AK63" s="21">
        <v>4</v>
      </c>
      <c r="AL63" s="21">
        <v>2.5</v>
      </c>
      <c r="AM63" s="21">
        <v>4.2</v>
      </c>
      <c r="AN63" s="13">
        <v>3.4</v>
      </c>
      <c r="AO63" s="13">
        <v>5</v>
      </c>
      <c r="AP63" s="13">
        <v>28</v>
      </c>
      <c r="AQ63" s="11">
        <f t="shared" si="96"/>
        <v>3500</v>
      </c>
      <c r="AR63" s="13">
        <f t="shared" si="133"/>
        <v>362.88</v>
      </c>
      <c r="AS63" s="13">
        <f t="shared" si="134"/>
        <v>269.28</v>
      </c>
      <c r="AT63" s="1">
        <f t="shared" si="119"/>
        <v>72</v>
      </c>
      <c r="AU63" s="1">
        <f t="shared" si="120"/>
        <v>13</v>
      </c>
      <c r="AV63" s="1" t="str">
        <f t="shared" si="135"/>
        <v>40</v>
      </c>
      <c r="AW63" s="1">
        <f t="shared" si="121"/>
        <v>520</v>
      </c>
      <c r="AX63" s="1">
        <f t="shared" si="122"/>
        <v>70</v>
      </c>
      <c r="AY63" s="1">
        <f t="shared" si="123"/>
        <v>12</v>
      </c>
      <c r="AZ63" s="1" t="str">
        <f t="shared" si="124"/>
        <v>40.5</v>
      </c>
      <c r="BA63" s="1">
        <f t="shared" si="125"/>
        <v>486</v>
      </c>
      <c r="BB63" s="1">
        <f t="shared" si="126"/>
        <v>1006</v>
      </c>
      <c r="BC63" s="1">
        <f t="shared" si="127"/>
        <v>10</v>
      </c>
      <c r="BE63" s="1" t="str">
        <f t="shared" si="128"/>
        <v>147</v>
      </c>
      <c r="BI63" s="1">
        <f t="shared" si="129"/>
        <v>5707.05</v>
      </c>
      <c r="BJ63" s="1">
        <f t="shared" si="130"/>
        <v>5976.33</v>
      </c>
      <c r="BK63" s="1">
        <f t="shared" si="131"/>
        <v>6069.93</v>
      </c>
      <c r="BM63" s="1" t="e">
        <f>BI63*#REF!*BL63/1000</f>
        <v>#REF!</v>
      </c>
      <c r="BN63" s="1" t="e">
        <f>BJ63*#REF!*BL63/1000</f>
        <v>#REF!</v>
      </c>
      <c r="BO63" s="1" t="e">
        <f>BK63*#REF!*BL63/1000</f>
        <v>#REF!</v>
      </c>
      <c r="BP63" s="3">
        <v>0.77</v>
      </c>
      <c r="BR63" s="1">
        <f t="shared" si="17"/>
        <v>0</v>
      </c>
      <c r="BS63" s="1">
        <f t="shared" si="18"/>
        <v>0</v>
      </c>
      <c r="BT63" s="1">
        <f t="shared" si="19"/>
        <v>0</v>
      </c>
    </row>
    <row r="64" spans="1:72">
      <c r="A64" s="1">
        <v>61</v>
      </c>
      <c r="B64" s="8" t="s">
        <v>75</v>
      </c>
      <c r="C64" s="1">
        <v>50</v>
      </c>
      <c r="D64" s="1">
        <v>3890</v>
      </c>
      <c r="F64" s="1">
        <v>72</v>
      </c>
      <c r="G64" s="1">
        <v>16</v>
      </c>
      <c r="H64" s="1">
        <v>70</v>
      </c>
      <c r="I64" s="1">
        <v>15</v>
      </c>
      <c r="J64" s="1">
        <v>10</v>
      </c>
      <c r="K64" s="1">
        <f t="shared" si="132"/>
        <v>1247.5</v>
      </c>
      <c r="L64" s="1">
        <f t="shared" si="114"/>
        <v>3957</v>
      </c>
      <c r="M64" s="1">
        <f t="shared" si="115"/>
        <v>4235.172</v>
      </c>
      <c r="N64" s="1">
        <f t="shared" si="116"/>
        <v>4338.132</v>
      </c>
      <c r="O64" s="1">
        <f t="shared" si="92"/>
        <v>5390</v>
      </c>
      <c r="P64" s="1">
        <v>1400</v>
      </c>
      <c r="Q64" s="1">
        <v>1300</v>
      </c>
      <c r="R64" s="11">
        <v>200</v>
      </c>
      <c r="S64" s="13">
        <v>579</v>
      </c>
      <c r="T64" s="13">
        <v>408</v>
      </c>
      <c r="U64" s="13">
        <v>380</v>
      </c>
      <c r="V64" s="14">
        <f t="shared" si="93"/>
        <v>1367</v>
      </c>
      <c r="W64" s="13">
        <v>300</v>
      </c>
      <c r="X64" s="13">
        <f>145/2</f>
        <v>72.5</v>
      </c>
      <c r="Y64" s="13">
        <v>63</v>
      </c>
      <c r="Z64" s="13">
        <v>44</v>
      </c>
      <c r="AA64" s="11">
        <f t="shared" si="94"/>
        <v>3890</v>
      </c>
      <c r="AB64" s="12">
        <f t="shared" si="24"/>
        <v>384.75</v>
      </c>
      <c r="AC64" s="18">
        <f t="shared" si="95"/>
        <v>2562.5</v>
      </c>
      <c r="AD64" s="17">
        <f t="shared" si="117"/>
        <v>2840.672</v>
      </c>
      <c r="AE64" s="17">
        <f t="shared" si="118"/>
        <v>2943.632</v>
      </c>
      <c r="AF64" s="19">
        <v>48</v>
      </c>
      <c r="AG64" s="13">
        <v>24</v>
      </c>
      <c r="AH64" s="13">
        <v>25</v>
      </c>
      <c r="AI64" s="13">
        <v>6</v>
      </c>
      <c r="AJ64" s="21">
        <v>25.5</v>
      </c>
      <c r="AK64" s="21">
        <v>4</v>
      </c>
      <c r="AL64" s="21">
        <v>2.5</v>
      </c>
      <c r="AM64" s="21">
        <v>4.2</v>
      </c>
      <c r="AN64" s="13">
        <v>3.4</v>
      </c>
      <c r="AO64" s="13">
        <v>5</v>
      </c>
      <c r="AP64" s="13">
        <v>28</v>
      </c>
      <c r="AQ64" s="11">
        <f t="shared" si="96"/>
        <v>3890</v>
      </c>
      <c r="AR64" s="13">
        <f t="shared" si="133"/>
        <v>381.132</v>
      </c>
      <c r="AS64" s="13">
        <f t="shared" si="134"/>
        <v>278.172</v>
      </c>
      <c r="AT64" s="1">
        <f t="shared" si="119"/>
        <v>72</v>
      </c>
      <c r="AU64" s="1">
        <f t="shared" si="120"/>
        <v>16</v>
      </c>
      <c r="AV64" s="1" t="str">
        <f t="shared" si="135"/>
        <v>40</v>
      </c>
      <c r="AW64" s="1">
        <f t="shared" si="121"/>
        <v>640</v>
      </c>
      <c r="AX64" s="1">
        <f t="shared" si="122"/>
        <v>70</v>
      </c>
      <c r="AY64" s="1">
        <f t="shared" si="123"/>
        <v>15</v>
      </c>
      <c r="AZ64" s="1" t="str">
        <f t="shared" si="124"/>
        <v>40.5</v>
      </c>
      <c r="BA64" s="1">
        <f t="shared" si="125"/>
        <v>607.5</v>
      </c>
      <c r="BB64" s="1">
        <f t="shared" si="126"/>
        <v>1247.5</v>
      </c>
      <c r="BC64" s="1">
        <f t="shared" si="127"/>
        <v>10</v>
      </c>
      <c r="BE64" s="1" t="str">
        <f t="shared" si="128"/>
        <v>147</v>
      </c>
      <c r="BI64" s="1">
        <f t="shared" si="129"/>
        <v>3957</v>
      </c>
      <c r="BJ64" s="1">
        <f t="shared" si="130"/>
        <v>4235.172</v>
      </c>
      <c r="BK64" s="1">
        <f t="shared" si="131"/>
        <v>4338.132</v>
      </c>
      <c r="BM64" s="1" t="e">
        <f>BI64*#REF!*BL64/1000</f>
        <v>#REF!</v>
      </c>
      <c r="BN64" s="1" t="e">
        <f>BJ64*#REF!*BL64/1000</f>
        <v>#REF!</v>
      </c>
      <c r="BO64" s="1" t="e">
        <f>BK64*#REF!*BL64/1000</f>
        <v>#REF!</v>
      </c>
      <c r="BP64" s="3">
        <v>0.94</v>
      </c>
      <c r="BR64" s="1">
        <f t="shared" si="17"/>
        <v>0</v>
      </c>
      <c r="BS64" s="1">
        <f t="shared" si="18"/>
        <v>0</v>
      </c>
      <c r="BT64" s="1">
        <f t="shared" si="19"/>
        <v>0</v>
      </c>
    </row>
    <row r="65" spans="1:72">
      <c r="A65" s="1">
        <v>62</v>
      </c>
      <c r="B65" s="8" t="s">
        <v>75</v>
      </c>
      <c r="D65" s="1">
        <v>3890</v>
      </c>
      <c r="F65" s="1">
        <v>72</v>
      </c>
      <c r="G65" s="1">
        <v>16</v>
      </c>
      <c r="H65" s="1">
        <v>70</v>
      </c>
      <c r="I65" s="1">
        <v>15</v>
      </c>
      <c r="J65" s="1">
        <v>10</v>
      </c>
      <c r="K65" s="1">
        <f t="shared" si="132"/>
        <v>1247.5</v>
      </c>
      <c r="L65" s="1">
        <f t="shared" si="114"/>
        <v>4139</v>
      </c>
      <c r="M65" s="1">
        <f t="shared" si="115"/>
        <v>4417.172</v>
      </c>
      <c r="N65" s="1">
        <f t="shared" si="116"/>
        <v>4520.132</v>
      </c>
      <c r="O65" s="1">
        <f t="shared" si="92"/>
        <v>5390</v>
      </c>
      <c r="P65" s="1">
        <v>1400</v>
      </c>
      <c r="Q65" s="1">
        <v>1300</v>
      </c>
      <c r="R65" s="11">
        <v>250</v>
      </c>
      <c r="S65" s="13">
        <v>579</v>
      </c>
      <c r="T65" s="13">
        <v>439</v>
      </c>
      <c r="U65" s="13">
        <v>381</v>
      </c>
      <c r="V65" s="14">
        <f t="shared" si="93"/>
        <v>1399</v>
      </c>
      <c r="W65" s="13">
        <v>450</v>
      </c>
      <c r="X65" s="13">
        <f>145/2</f>
        <v>72.5</v>
      </c>
      <c r="Y65" s="13">
        <v>63</v>
      </c>
      <c r="Z65" s="13">
        <v>44</v>
      </c>
      <c r="AA65" s="11">
        <f t="shared" si="94"/>
        <v>3890</v>
      </c>
      <c r="AB65" s="12">
        <f t="shared" si="24"/>
        <v>384.75</v>
      </c>
      <c r="AC65" s="18">
        <f t="shared" si="95"/>
        <v>2744.5</v>
      </c>
      <c r="AD65" s="17">
        <f t="shared" si="117"/>
        <v>3022.672</v>
      </c>
      <c r="AE65" s="17">
        <f t="shared" si="118"/>
        <v>3125.632</v>
      </c>
      <c r="AF65" s="19">
        <v>48</v>
      </c>
      <c r="AG65" s="13">
        <v>24</v>
      </c>
      <c r="AH65" s="13">
        <v>25</v>
      </c>
      <c r="AI65" s="13">
        <v>6</v>
      </c>
      <c r="AJ65" s="21">
        <v>25.5</v>
      </c>
      <c r="AK65" s="21">
        <v>4</v>
      </c>
      <c r="AL65" s="21">
        <v>2.5</v>
      </c>
      <c r="AM65" s="21">
        <v>4.2</v>
      </c>
      <c r="AN65" s="13">
        <v>3.4</v>
      </c>
      <c r="AO65" s="13">
        <v>5</v>
      </c>
      <c r="AP65" s="13">
        <v>28</v>
      </c>
      <c r="AQ65" s="11">
        <f t="shared" si="96"/>
        <v>3890</v>
      </c>
      <c r="AR65" s="13">
        <f t="shared" si="133"/>
        <v>381.132</v>
      </c>
      <c r="AS65" s="13">
        <f t="shared" si="134"/>
        <v>278.172</v>
      </c>
      <c r="AT65" s="1">
        <f t="shared" si="119"/>
        <v>72</v>
      </c>
      <c r="AU65" s="1">
        <f t="shared" si="120"/>
        <v>16</v>
      </c>
      <c r="AV65" s="1" t="str">
        <f t="shared" si="135"/>
        <v>40</v>
      </c>
      <c r="AW65" s="1">
        <f t="shared" si="121"/>
        <v>640</v>
      </c>
      <c r="AX65" s="1">
        <f t="shared" si="122"/>
        <v>70</v>
      </c>
      <c r="AY65" s="1">
        <f t="shared" si="123"/>
        <v>15</v>
      </c>
      <c r="AZ65" s="1" t="str">
        <f t="shared" si="124"/>
        <v>40.5</v>
      </c>
      <c r="BA65" s="1">
        <f t="shared" si="125"/>
        <v>607.5</v>
      </c>
      <c r="BB65" s="1">
        <f t="shared" si="126"/>
        <v>1247.5</v>
      </c>
      <c r="BC65" s="1">
        <f t="shared" si="127"/>
        <v>10</v>
      </c>
      <c r="BE65" s="1" t="str">
        <f t="shared" si="128"/>
        <v>147</v>
      </c>
      <c r="BI65" s="1">
        <f t="shared" si="129"/>
        <v>4139</v>
      </c>
      <c r="BJ65" s="1">
        <f t="shared" si="130"/>
        <v>4417.172</v>
      </c>
      <c r="BK65" s="1">
        <f t="shared" si="131"/>
        <v>4520.132</v>
      </c>
      <c r="BM65" s="1" t="e">
        <f>BI65*#REF!*BL65/1000</f>
        <v>#REF!</v>
      </c>
      <c r="BN65" s="1" t="e">
        <f>BJ65*#REF!*BL65/1000</f>
        <v>#REF!</v>
      </c>
      <c r="BO65" s="1" t="e">
        <f>BK65*#REF!*BL65/1000</f>
        <v>#REF!</v>
      </c>
      <c r="BP65" s="3">
        <v>0.88</v>
      </c>
      <c r="BR65" s="1">
        <f t="shared" si="17"/>
        <v>0</v>
      </c>
      <c r="BS65" s="1">
        <f t="shared" si="18"/>
        <v>0</v>
      </c>
      <c r="BT65" s="1">
        <f t="shared" si="19"/>
        <v>0</v>
      </c>
    </row>
    <row r="66" spans="1:72">
      <c r="A66" s="1">
        <v>63</v>
      </c>
      <c r="B66" s="8" t="s">
        <v>75</v>
      </c>
      <c r="D66" s="1">
        <v>3890</v>
      </c>
      <c r="F66" s="1">
        <v>72</v>
      </c>
      <c r="G66" s="1">
        <v>16</v>
      </c>
      <c r="H66" s="1">
        <v>70</v>
      </c>
      <c r="I66" s="1">
        <v>15</v>
      </c>
      <c r="J66" s="1">
        <v>10</v>
      </c>
      <c r="K66" s="1">
        <f t="shared" si="132"/>
        <v>1247.5</v>
      </c>
      <c r="L66" s="1">
        <f t="shared" si="114"/>
        <v>4681</v>
      </c>
      <c r="M66" s="1">
        <f t="shared" si="115"/>
        <v>4959.172</v>
      </c>
      <c r="N66" s="1">
        <f t="shared" si="116"/>
        <v>5062.132</v>
      </c>
      <c r="O66" s="1">
        <f t="shared" si="92"/>
        <v>5390</v>
      </c>
      <c r="P66" s="1">
        <v>1400</v>
      </c>
      <c r="Q66" s="1">
        <v>1300</v>
      </c>
      <c r="R66" s="11">
        <v>320</v>
      </c>
      <c r="S66" s="13">
        <v>676</v>
      </c>
      <c r="T66" s="13">
        <v>520</v>
      </c>
      <c r="U66" s="13">
        <v>455</v>
      </c>
      <c r="V66" s="14">
        <f t="shared" si="93"/>
        <v>1651</v>
      </c>
      <c r="W66" s="13">
        <v>740</v>
      </c>
      <c r="X66" s="13">
        <f>145/2</f>
        <v>72.5</v>
      </c>
      <c r="Y66" s="13">
        <v>63</v>
      </c>
      <c r="Z66" s="13">
        <v>44</v>
      </c>
      <c r="AA66" s="11">
        <f t="shared" si="94"/>
        <v>3890</v>
      </c>
      <c r="AB66" s="12">
        <f t="shared" si="24"/>
        <v>384.75</v>
      </c>
      <c r="AC66" s="18">
        <f t="shared" si="95"/>
        <v>3286.5</v>
      </c>
      <c r="AD66" s="17">
        <f t="shared" si="117"/>
        <v>3564.672</v>
      </c>
      <c r="AE66" s="17">
        <f t="shared" si="118"/>
        <v>3667.632</v>
      </c>
      <c r="AF66" s="19">
        <v>48</v>
      </c>
      <c r="AG66" s="13">
        <v>24</v>
      </c>
      <c r="AH66" s="13">
        <v>25</v>
      </c>
      <c r="AI66" s="13">
        <v>6</v>
      </c>
      <c r="AJ66" s="21">
        <v>25.5</v>
      </c>
      <c r="AK66" s="21">
        <v>4</v>
      </c>
      <c r="AL66" s="21">
        <v>2.5</v>
      </c>
      <c r="AM66" s="21">
        <v>4.2</v>
      </c>
      <c r="AN66" s="13">
        <v>3.4</v>
      </c>
      <c r="AO66" s="13">
        <v>5</v>
      </c>
      <c r="AP66" s="13">
        <v>28</v>
      </c>
      <c r="AQ66" s="11">
        <f t="shared" si="96"/>
        <v>3890</v>
      </c>
      <c r="AR66" s="13">
        <f t="shared" si="133"/>
        <v>381.132</v>
      </c>
      <c r="AS66" s="13">
        <f t="shared" si="134"/>
        <v>278.172</v>
      </c>
      <c r="AT66" s="1">
        <f t="shared" si="119"/>
        <v>72</v>
      </c>
      <c r="AU66" s="1">
        <f t="shared" si="120"/>
        <v>16</v>
      </c>
      <c r="AV66" s="1" t="str">
        <f t="shared" si="135"/>
        <v>40</v>
      </c>
      <c r="AW66" s="1">
        <f t="shared" si="121"/>
        <v>640</v>
      </c>
      <c r="AX66" s="1">
        <f t="shared" si="122"/>
        <v>70</v>
      </c>
      <c r="AY66" s="1">
        <f t="shared" si="123"/>
        <v>15</v>
      </c>
      <c r="AZ66" s="1" t="str">
        <f t="shared" si="124"/>
        <v>40.5</v>
      </c>
      <c r="BA66" s="1">
        <f t="shared" si="125"/>
        <v>607.5</v>
      </c>
      <c r="BB66" s="1">
        <f t="shared" si="126"/>
        <v>1247.5</v>
      </c>
      <c r="BC66" s="1">
        <f t="shared" si="127"/>
        <v>10</v>
      </c>
      <c r="BE66" s="1" t="str">
        <f t="shared" si="128"/>
        <v>147</v>
      </c>
      <c r="BI66" s="1">
        <f t="shared" si="129"/>
        <v>4681</v>
      </c>
      <c r="BJ66" s="1">
        <f t="shared" si="130"/>
        <v>4959.172</v>
      </c>
      <c r="BK66" s="1">
        <f t="shared" si="131"/>
        <v>5062.132</v>
      </c>
      <c r="BM66" s="1" t="e">
        <f>BI66*#REF!*BL66/1000</f>
        <v>#REF!</v>
      </c>
      <c r="BN66" s="1" t="e">
        <f>BJ66*#REF!*BL66/1000</f>
        <v>#REF!</v>
      </c>
      <c r="BO66" s="1" t="e">
        <f>BK66*#REF!*BL66/1000</f>
        <v>#REF!</v>
      </c>
      <c r="BP66" s="3">
        <v>0.83</v>
      </c>
      <c r="BR66" s="1">
        <f t="shared" si="17"/>
        <v>0</v>
      </c>
      <c r="BS66" s="1">
        <f t="shared" si="18"/>
        <v>0</v>
      </c>
      <c r="BT66" s="1">
        <f t="shared" si="19"/>
        <v>0</v>
      </c>
    </row>
    <row r="67" spans="1:72">
      <c r="A67" s="1">
        <v>64</v>
      </c>
      <c r="B67" s="8" t="s">
        <v>75</v>
      </c>
      <c r="D67" s="1">
        <v>3890</v>
      </c>
      <c r="F67" s="1">
        <v>72</v>
      </c>
      <c r="G67" s="1">
        <v>16</v>
      </c>
      <c r="H67" s="1">
        <v>70</v>
      </c>
      <c r="I67" s="1">
        <v>15</v>
      </c>
      <c r="J67" s="1">
        <v>10</v>
      </c>
      <c r="K67" s="1">
        <f t="shared" si="132"/>
        <v>1247.5</v>
      </c>
      <c r="L67" s="1">
        <f t="shared" si="114"/>
        <v>5158</v>
      </c>
      <c r="M67" s="1">
        <f t="shared" si="115"/>
        <v>5436.172</v>
      </c>
      <c r="N67" s="1">
        <f t="shared" si="116"/>
        <v>5539.132</v>
      </c>
      <c r="O67" s="1">
        <f t="shared" si="92"/>
        <v>5390</v>
      </c>
      <c r="P67" s="1">
        <v>1400</v>
      </c>
      <c r="Q67" s="1">
        <v>1300</v>
      </c>
      <c r="R67" s="11">
        <v>360</v>
      </c>
      <c r="S67" s="13">
        <v>768</v>
      </c>
      <c r="T67" s="13">
        <v>613</v>
      </c>
      <c r="U67" s="13">
        <v>542</v>
      </c>
      <c r="V67" s="14">
        <f t="shared" si="93"/>
        <v>1923</v>
      </c>
      <c r="W67" s="13">
        <v>898</v>
      </c>
      <c r="X67" s="13">
        <f>155/2</f>
        <v>77.5</v>
      </c>
      <c r="Y67" s="13">
        <v>63</v>
      </c>
      <c r="Z67" s="13">
        <v>44</v>
      </c>
      <c r="AA67" s="11">
        <f t="shared" si="94"/>
        <v>3890</v>
      </c>
      <c r="AB67" s="12">
        <f t="shared" si="24"/>
        <v>408.25</v>
      </c>
      <c r="AC67" s="18">
        <f t="shared" si="95"/>
        <v>3763.5</v>
      </c>
      <c r="AD67" s="17">
        <f t="shared" si="117"/>
        <v>4041.672</v>
      </c>
      <c r="AE67" s="17">
        <f t="shared" si="118"/>
        <v>4144.632</v>
      </c>
      <c r="AF67" s="19">
        <v>48</v>
      </c>
      <c r="AG67" s="13">
        <v>24</v>
      </c>
      <c r="AH67" s="13">
        <v>25</v>
      </c>
      <c r="AI67" s="13">
        <v>6</v>
      </c>
      <c r="AJ67" s="21">
        <v>25.5</v>
      </c>
      <c r="AK67" s="21">
        <v>4</v>
      </c>
      <c r="AL67" s="21">
        <v>2.5</v>
      </c>
      <c r="AM67" s="21">
        <v>4.2</v>
      </c>
      <c r="AN67" s="13">
        <v>3.4</v>
      </c>
      <c r="AO67" s="13">
        <v>5</v>
      </c>
      <c r="AP67" s="13">
        <v>28</v>
      </c>
      <c r="AQ67" s="11">
        <f t="shared" si="96"/>
        <v>3890</v>
      </c>
      <c r="AR67" s="13">
        <f t="shared" si="133"/>
        <v>381.132</v>
      </c>
      <c r="AS67" s="13">
        <f t="shared" si="134"/>
        <v>278.172</v>
      </c>
      <c r="AT67" s="1">
        <f t="shared" si="119"/>
        <v>72</v>
      </c>
      <c r="AU67" s="1">
        <f t="shared" si="120"/>
        <v>16</v>
      </c>
      <c r="AV67" s="1" t="str">
        <f t="shared" si="135"/>
        <v>40</v>
      </c>
      <c r="AW67" s="1">
        <f t="shared" si="121"/>
        <v>640</v>
      </c>
      <c r="AX67" s="1">
        <f t="shared" si="122"/>
        <v>70</v>
      </c>
      <c r="AY67" s="1">
        <f t="shared" si="123"/>
        <v>15</v>
      </c>
      <c r="AZ67" s="1" t="str">
        <f t="shared" si="124"/>
        <v>40.5</v>
      </c>
      <c r="BA67" s="1">
        <f t="shared" si="125"/>
        <v>607.5</v>
      </c>
      <c r="BB67" s="1">
        <f t="shared" si="126"/>
        <v>1247.5</v>
      </c>
      <c r="BC67" s="1">
        <f t="shared" si="127"/>
        <v>10</v>
      </c>
      <c r="BE67" s="1" t="str">
        <f t="shared" si="128"/>
        <v>147</v>
      </c>
      <c r="BI67" s="1">
        <f t="shared" si="129"/>
        <v>5158</v>
      </c>
      <c r="BJ67" s="1">
        <f t="shared" si="130"/>
        <v>5436.172</v>
      </c>
      <c r="BK67" s="1">
        <f t="shared" si="131"/>
        <v>5539.132</v>
      </c>
      <c r="BM67" s="1" t="e">
        <f>BI67*#REF!*BL67/1000</f>
        <v>#REF!</v>
      </c>
      <c r="BN67" s="1" t="e">
        <f>BJ67*#REF!*BL67/1000</f>
        <v>#REF!</v>
      </c>
      <c r="BO67" s="1" t="e">
        <f>BK67*#REF!*BL67/1000</f>
        <v>#REF!</v>
      </c>
      <c r="BP67" s="3">
        <v>0.83</v>
      </c>
      <c r="BR67" s="1">
        <f t="shared" si="17"/>
        <v>0</v>
      </c>
      <c r="BS67" s="1">
        <f t="shared" si="18"/>
        <v>0</v>
      </c>
      <c r="BT67" s="1">
        <f t="shared" si="19"/>
        <v>0</v>
      </c>
    </row>
    <row r="68" spans="1:72">
      <c r="A68" s="1">
        <v>65</v>
      </c>
      <c r="B68" s="8" t="s">
        <v>75</v>
      </c>
      <c r="D68" s="1">
        <v>3890</v>
      </c>
      <c r="F68" s="1">
        <v>72</v>
      </c>
      <c r="G68" s="1">
        <v>16</v>
      </c>
      <c r="H68" s="1">
        <v>70</v>
      </c>
      <c r="I68" s="1">
        <v>15</v>
      </c>
      <c r="J68" s="1">
        <v>10</v>
      </c>
      <c r="K68" s="1">
        <f t="shared" si="132"/>
        <v>1247.5</v>
      </c>
      <c r="L68" s="1">
        <f t="shared" si="114"/>
        <v>6009</v>
      </c>
      <c r="M68" s="1">
        <f t="shared" si="115"/>
        <v>6287.172</v>
      </c>
      <c r="N68" s="1">
        <f t="shared" si="116"/>
        <v>6390.132</v>
      </c>
      <c r="O68" s="1">
        <f t="shared" si="92"/>
        <v>5390</v>
      </c>
      <c r="P68" s="1">
        <v>1400</v>
      </c>
      <c r="Q68" s="1">
        <v>1300</v>
      </c>
      <c r="R68" s="11">
        <v>400</v>
      </c>
      <c r="S68" s="13">
        <v>864</v>
      </c>
      <c r="T68" s="13">
        <v>778</v>
      </c>
      <c r="U68" s="13">
        <v>630</v>
      </c>
      <c r="V68" s="14">
        <f t="shared" si="93"/>
        <v>2272</v>
      </c>
      <c r="W68" s="13">
        <v>1400</v>
      </c>
      <c r="X68" s="13">
        <f>155/2</f>
        <v>77.5</v>
      </c>
      <c r="Y68" s="13">
        <v>63</v>
      </c>
      <c r="Z68" s="13">
        <v>44</v>
      </c>
      <c r="AA68" s="11">
        <f t="shared" si="94"/>
        <v>3890</v>
      </c>
      <c r="AB68" s="12">
        <f t="shared" si="24"/>
        <v>408.25</v>
      </c>
      <c r="AC68" s="18">
        <f t="shared" si="95"/>
        <v>4614.5</v>
      </c>
      <c r="AD68" s="17">
        <f t="shared" si="117"/>
        <v>4892.672</v>
      </c>
      <c r="AE68" s="17">
        <f t="shared" si="118"/>
        <v>4995.632</v>
      </c>
      <c r="AF68" s="19">
        <v>48</v>
      </c>
      <c r="AG68" s="13">
        <v>24</v>
      </c>
      <c r="AH68" s="13">
        <v>25</v>
      </c>
      <c r="AI68" s="13">
        <v>6</v>
      </c>
      <c r="AJ68" s="21">
        <v>25.5</v>
      </c>
      <c r="AK68" s="21">
        <v>4</v>
      </c>
      <c r="AL68" s="21">
        <v>2.5</v>
      </c>
      <c r="AM68" s="21">
        <v>4.2</v>
      </c>
      <c r="AN68" s="13">
        <v>3.4</v>
      </c>
      <c r="AO68" s="13">
        <v>5</v>
      </c>
      <c r="AP68" s="13">
        <v>28</v>
      </c>
      <c r="AQ68" s="11">
        <f t="shared" si="96"/>
        <v>3890</v>
      </c>
      <c r="AR68" s="13">
        <f t="shared" si="133"/>
        <v>381.132</v>
      </c>
      <c r="AS68" s="13">
        <f t="shared" si="134"/>
        <v>278.172</v>
      </c>
      <c r="AT68" s="1">
        <f t="shared" si="119"/>
        <v>72</v>
      </c>
      <c r="AU68" s="1">
        <f t="shared" si="120"/>
        <v>16</v>
      </c>
      <c r="AV68" s="1" t="str">
        <f t="shared" si="135"/>
        <v>40</v>
      </c>
      <c r="AW68" s="1">
        <f t="shared" si="121"/>
        <v>640</v>
      </c>
      <c r="AX68" s="1">
        <f t="shared" si="122"/>
        <v>70</v>
      </c>
      <c r="AY68" s="1">
        <f t="shared" si="123"/>
        <v>15</v>
      </c>
      <c r="AZ68" s="1" t="str">
        <f t="shared" si="124"/>
        <v>40.5</v>
      </c>
      <c r="BA68" s="1">
        <f t="shared" si="125"/>
        <v>607.5</v>
      </c>
      <c r="BB68" s="1">
        <f t="shared" si="126"/>
        <v>1247.5</v>
      </c>
      <c r="BC68" s="1">
        <f t="shared" si="127"/>
        <v>10</v>
      </c>
      <c r="BE68" s="1" t="str">
        <f t="shared" si="128"/>
        <v>147</v>
      </c>
      <c r="BI68" s="1">
        <f t="shared" si="129"/>
        <v>6009</v>
      </c>
      <c r="BJ68" s="1">
        <f t="shared" si="130"/>
        <v>6287.172</v>
      </c>
      <c r="BK68" s="1">
        <f t="shared" si="131"/>
        <v>6390.132</v>
      </c>
      <c r="BM68" s="1" t="e">
        <f>BI68*#REF!*BL68/1000</f>
        <v>#REF!</v>
      </c>
      <c r="BN68" s="1" t="e">
        <f>BJ68*#REF!*BL68/1000</f>
        <v>#REF!</v>
      </c>
      <c r="BO68" s="1" t="e">
        <f>BK68*#REF!*BL68/1000</f>
        <v>#REF!</v>
      </c>
      <c r="BP68" s="3">
        <v>0.77</v>
      </c>
      <c r="BR68" s="1">
        <f t="shared" ref="BR68:BR131" si="136">BI68*BP68*BQ68/1000</f>
        <v>0</v>
      </c>
      <c r="BS68" s="1">
        <f t="shared" ref="BS68:BS131" si="137">BJ68*BP68*BQ68/1000</f>
        <v>0</v>
      </c>
      <c r="BT68" s="1">
        <f t="shared" ref="BT68:BT131" si="138">BK68*BP68*BQ68/1000</f>
        <v>0</v>
      </c>
    </row>
    <row r="69" spans="1:72">
      <c r="A69" s="1">
        <v>66</v>
      </c>
      <c r="B69" s="8" t="s">
        <v>75</v>
      </c>
      <c r="C69" s="1">
        <v>60</v>
      </c>
      <c r="D69" s="1">
        <v>4370</v>
      </c>
      <c r="F69" s="1">
        <v>72</v>
      </c>
      <c r="G69" s="1">
        <v>19</v>
      </c>
      <c r="H69" s="1">
        <v>70</v>
      </c>
      <c r="I69" s="1">
        <v>18</v>
      </c>
      <c r="J69" s="1">
        <v>10</v>
      </c>
      <c r="K69" s="1">
        <f t="shared" si="132"/>
        <v>1489</v>
      </c>
      <c r="L69" s="1">
        <f t="shared" si="114"/>
        <v>4268.1</v>
      </c>
      <c r="M69" s="1">
        <f t="shared" si="115"/>
        <v>4557.216</v>
      </c>
      <c r="N69" s="1">
        <f t="shared" si="116"/>
        <v>4671.696</v>
      </c>
      <c r="O69" s="1">
        <f t="shared" si="92"/>
        <v>5870</v>
      </c>
      <c r="P69" s="1">
        <v>1400</v>
      </c>
      <c r="Q69" s="1">
        <v>1300</v>
      </c>
      <c r="R69" s="11">
        <v>200</v>
      </c>
      <c r="S69" s="13">
        <v>579</v>
      </c>
      <c r="T69" s="13">
        <v>408</v>
      </c>
      <c r="U69" s="13">
        <v>380</v>
      </c>
      <c r="V69" s="14">
        <f t="shared" si="93"/>
        <v>1367</v>
      </c>
      <c r="W69" s="13">
        <v>300</v>
      </c>
      <c r="X69" s="13">
        <f>145/2</f>
        <v>72.5</v>
      </c>
      <c r="Y69" s="13">
        <v>63</v>
      </c>
      <c r="Z69" s="13">
        <v>44</v>
      </c>
      <c r="AA69" s="11">
        <f t="shared" si="94"/>
        <v>4370</v>
      </c>
      <c r="AB69" s="12">
        <f t="shared" ref="AB69:AB132" si="139">AA69*X69/1000+Z69+810/1000*X69</f>
        <v>419.55</v>
      </c>
      <c r="AC69" s="18">
        <f t="shared" si="95"/>
        <v>2632.1</v>
      </c>
      <c r="AD69" s="17">
        <f t="shared" si="117"/>
        <v>2921.216</v>
      </c>
      <c r="AE69" s="17">
        <f t="shared" si="118"/>
        <v>3035.696</v>
      </c>
      <c r="AF69" s="19">
        <v>48</v>
      </c>
      <c r="AG69" s="13">
        <v>24</v>
      </c>
      <c r="AH69" s="13">
        <v>25</v>
      </c>
      <c r="AI69" s="13">
        <v>6</v>
      </c>
      <c r="AJ69" s="21">
        <v>25.5</v>
      </c>
      <c r="AK69" s="21">
        <v>4</v>
      </c>
      <c r="AL69" s="21">
        <v>2.5</v>
      </c>
      <c r="AM69" s="21">
        <v>4.2</v>
      </c>
      <c r="AN69" s="13">
        <v>3.4</v>
      </c>
      <c r="AO69" s="13">
        <v>5</v>
      </c>
      <c r="AP69" s="13">
        <v>28</v>
      </c>
      <c r="AQ69" s="11">
        <f t="shared" si="96"/>
        <v>4370</v>
      </c>
      <c r="AR69" s="13">
        <f t="shared" si="133"/>
        <v>403.596</v>
      </c>
      <c r="AS69" s="13">
        <f t="shared" si="134"/>
        <v>289.116</v>
      </c>
      <c r="AT69" s="1">
        <f t="shared" si="119"/>
        <v>72</v>
      </c>
      <c r="AU69" s="1">
        <f t="shared" si="120"/>
        <v>19</v>
      </c>
      <c r="AV69" s="1" t="str">
        <f t="shared" si="135"/>
        <v>40</v>
      </c>
      <c r="AW69" s="1">
        <f t="shared" si="121"/>
        <v>760</v>
      </c>
      <c r="AX69" s="1">
        <f t="shared" si="122"/>
        <v>70</v>
      </c>
      <c r="AY69" s="1">
        <f t="shared" si="123"/>
        <v>18</v>
      </c>
      <c r="AZ69" s="1" t="str">
        <f t="shared" si="124"/>
        <v>40.5</v>
      </c>
      <c r="BA69" s="1">
        <f t="shared" si="125"/>
        <v>729</v>
      </c>
      <c r="BB69" s="1">
        <f t="shared" si="126"/>
        <v>1489</v>
      </c>
      <c r="BC69" s="1">
        <f t="shared" si="127"/>
        <v>10</v>
      </c>
      <c r="BE69" s="1" t="str">
        <f t="shared" si="128"/>
        <v>147</v>
      </c>
      <c r="BI69" s="1">
        <f t="shared" si="129"/>
        <v>4268.1</v>
      </c>
      <c r="BJ69" s="1">
        <f t="shared" si="130"/>
        <v>4557.216</v>
      </c>
      <c r="BK69" s="1">
        <f t="shared" si="131"/>
        <v>4671.696</v>
      </c>
      <c r="BM69" s="1" t="e">
        <f>BI69*#REF!*BL69/1000</f>
        <v>#REF!</v>
      </c>
      <c r="BN69" s="1" t="e">
        <f>BJ69*#REF!*BL69/1000</f>
        <v>#REF!</v>
      </c>
      <c r="BO69" s="1" t="e">
        <f>BK69*#REF!*BL69/1000</f>
        <v>#REF!</v>
      </c>
      <c r="BP69" s="3">
        <v>0.99</v>
      </c>
      <c r="BR69" s="1">
        <f t="shared" si="136"/>
        <v>0</v>
      </c>
      <c r="BS69" s="1">
        <f t="shared" si="137"/>
        <v>0</v>
      </c>
      <c r="BT69" s="1">
        <f t="shared" si="138"/>
        <v>0</v>
      </c>
    </row>
    <row r="70" spans="1:72">
      <c r="A70" s="1">
        <v>67</v>
      </c>
      <c r="B70" s="8" t="s">
        <v>75</v>
      </c>
      <c r="D70" s="1">
        <v>4370</v>
      </c>
      <c r="F70" s="1">
        <v>72</v>
      </c>
      <c r="G70" s="1">
        <v>19</v>
      </c>
      <c r="H70" s="1">
        <v>70</v>
      </c>
      <c r="I70" s="1">
        <v>18</v>
      </c>
      <c r="J70" s="1">
        <v>10</v>
      </c>
      <c r="K70" s="1">
        <f t="shared" si="132"/>
        <v>1489</v>
      </c>
      <c r="L70" s="1">
        <f t="shared" si="114"/>
        <v>4450.1</v>
      </c>
      <c r="M70" s="1">
        <f t="shared" si="115"/>
        <v>4739.216</v>
      </c>
      <c r="N70" s="1">
        <f t="shared" si="116"/>
        <v>4853.696</v>
      </c>
      <c r="O70" s="1">
        <f t="shared" si="92"/>
        <v>5870</v>
      </c>
      <c r="P70" s="1">
        <v>1400</v>
      </c>
      <c r="Q70" s="1">
        <v>1300</v>
      </c>
      <c r="R70" s="11">
        <v>250</v>
      </c>
      <c r="S70" s="13">
        <v>579</v>
      </c>
      <c r="T70" s="13">
        <v>439</v>
      </c>
      <c r="U70" s="13">
        <v>381</v>
      </c>
      <c r="V70" s="14">
        <f t="shared" si="93"/>
        <v>1399</v>
      </c>
      <c r="W70" s="13">
        <v>450</v>
      </c>
      <c r="X70" s="13">
        <f>145/2</f>
        <v>72.5</v>
      </c>
      <c r="Y70" s="13">
        <v>63</v>
      </c>
      <c r="Z70" s="13">
        <v>44</v>
      </c>
      <c r="AA70" s="11">
        <f t="shared" si="94"/>
        <v>4370</v>
      </c>
      <c r="AB70" s="12">
        <f t="shared" si="139"/>
        <v>419.55</v>
      </c>
      <c r="AC70" s="18">
        <f t="shared" si="95"/>
        <v>2814.1</v>
      </c>
      <c r="AD70" s="17">
        <f t="shared" si="117"/>
        <v>3103.216</v>
      </c>
      <c r="AE70" s="17">
        <f t="shared" si="118"/>
        <v>3217.696</v>
      </c>
      <c r="AF70" s="19">
        <v>48</v>
      </c>
      <c r="AG70" s="13">
        <v>24</v>
      </c>
      <c r="AH70" s="13">
        <v>25</v>
      </c>
      <c r="AI70" s="13">
        <v>6</v>
      </c>
      <c r="AJ70" s="21">
        <v>25.5</v>
      </c>
      <c r="AK70" s="21">
        <v>4</v>
      </c>
      <c r="AL70" s="21">
        <v>2.5</v>
      </c>
      <c r="AM70" s="21">
        <v>4.2</v>
      </c>
      <c r="AN70" s="13">
        <v>3.4</v>
      </c>
      <c r="AO70" s="13">
        <v>5</v>
      </c>
      <c r="AP70" s="13">
        <v>28</v>
      </c>
      <c r="AQ70" s="11">
        <f t="shared" si="96"/>
        <v>4370</v>
      </c>
      <c r="AR70" s="13">
        <f t="shared" si="133"/>
        <v>403.596</v>
      </c>
      <c r="AS70" s="13">
        <f t="shared" si="134"/>
        <v>289.116</v>
      </c>
      <c r="AT70" s="1">
        <f t="shared" si="119"/>
        <v>72</v>
      </c>
      <c r="AU70" s="1">
        <f t="shared" si="120"/>
        <v>19</v>
      </c>
      <c r="AV70" s="1" t="str">
        <f t="shared" si="135"/>
        <v>40</v>
      </c>
      <c r="AW70" s="1">
        <f t="shared" si="121"/>
        <v>760</v>
      </c>
      <c r="AX70" s="1">
        <f t="shared" si="122"/>
        <v>70</v>
      </c>
      <c r="AY70" s="1">
        <f t="shared" si="123"/>
        <v>18</v>
      </c>
      <c r="AZ70" s="1" t="str">
        <f t="shared" si="124"/>
        <v>40.5</v>
      </c>
      <c r="BA70" s="1">
        <f t="shared" si="125"/>
        <v>729</v>
      </c>
      <c r="BB70" s="1">
        <f t="shared" si="126"/>
        <v>1489</v>
      </c>
      <c r="BC70" s="1">
        <f t="shared" si="127"/>
        <v>10</v>
      </c>
      <c r="BE70" s="1" t="str">
        <f t="shared" si="128"/>
        <v>147</v>
      </c>
      <c r="BI70" s="1">
        <f t="shared" si="129"/>
        <v>4450.1</v>
      </c>
      <c r="BJ70" s="1">
        <f t="shared" si="130"/>
        <v>4739.216</v>
      </c>
      <c r="BK70" s="1">
        <f t="shared" si="131"/>
        <v>4853.696</v>
      </c>
      <c r="BM70" s="1" t="e">
        <f>BI70*#REF!*BL70/1000</f>
        <v>#REF!</v>
      </c>
      <c r="BN70" s="1" t="e">
        <f>BJ70*#REF!*BL70/1000</f>
        <v>#REF!</v>
      </c>
      <c r="BO70" s="1" t="e">
        <f>BK70*#REF!*BL70/1000</f>
        <v>#REF!</v>
      </c>
      <c r="BP70" s="3">
        <v>0.94</v>
      </c>
      <c r="BR70" s="1">
        <f t="shared" si="136"/>
        <v>0</v>
      </c>
      <c r="BS70" s="1">
        <f t="shared" si="137"/>
        <v>0</v>
      </c>
      <c r="BT70" s="1">
        <f t="shared" si="138"/>
        <v>0</v>
      </c>
    </row>
    <row r="71" spans="1:72">
      <c r="A71" s="1">
        <v>68</v>
      </c>
      <c r="B71" s="8" t="s">
        <v>75</v>
      </c>
      <c r="D71" s="1">
        <v>4370</v>
      </c>
      <c r="F71" s="1">
        <v>72</v>
      </c>
      <c r="G71" s="1">
        <v>19</v>
      </c>
      <c r="H71" s="1">
        <v>70</v>
      </c>
      <c r="I71" s="1">
        <v>18</v>
      </c>
      <c r="J71" s="1">
        <v>10</v>
      </c>
      <c r="K71" s="1">
        <f t="shared" si="132"/>
        <v>1489</v>
      </c>
      <c r="L71" s="1">
        <f t="shared" si="114"/>
        <v>4992.1</v>
      </c>
      <c r="M71" s="1">
        <f t="shared" si="115"/>
        <v>5281.216</v>
      </c>
      <c r="N71" s="1">
        <f t="shared" si="116"/>
        <v>5395.696</v>
      </c>
      <c r="O71" s="1">
        <f t="shared" si="92"/>
        <v>5870</v>
      </c>
      <c r="P71" s="1">
        <v>1400</v>
      </c>
      <c r="Q71" s="1">
        <v>1300</v>
      </c>
      <c r="R71" s="11">
        <v>320</v>
      </c>
      <c r="S71" s="13">
        <v>676</v>
      </c>
      <c r="T71" s="13">
        <v>520</v>
      </c>
      <c r="U71" s="13">
        <v>455</v>
      </c>
      <c r="V71" s="14">
        <f t="shared" si="93"/>
        <v>1651</v>
      </c>
      <c r="W71" s="13">
        <v>740</v>
      </c>
      <c r="X71" s="13">
        <f>145/2</f>
        <v>72.5</v>
      </c>
      <c r="Y71" s="13">
        <v>63</v>
      </c>
      <c r="Z71" s="13">
        <v>44</v>
      </c>
      <c r="AA71" s="11">
        <f t="shared" si="94"/>
        <v>4370</v>
      </c>
      <c r="AB71" s="12">
        <f t="shared" si="139"/>
        <v>419.55</v>
      </c>
      <c r="AC71" s="18">
        <f t="shared" si="95"/>
        <v>3356.1</v>
      </c>
      <c r="AD71" s="17">
        <f t="shared" si="117"/>
        <v>3645.216</v>
      </c>
      <c r="AE71" s="17">
        <f t="shared" si="118"/>
        <v>3759.696</v>
      </c>
      <c r="AF71" s="19">
        <v>48</v>
      </c>
      <c r="AG71" s="13">
        <v>24</v>
      </c>
      <c r="AH71" s="13">
        <v>25</v>
      </c>
      <c r="AI71" s="13">
        <v>6</v>
      </c>
      <c r="AJ71" s="21">
        <v>25.5</v>
      </c>
      <c r="AK71" s="21">
        <v>4</v>
      </c>
      <c r="AL71" s="21">
        <v>2.5</v>
      </c>
      <c r="AM71" s="21">
        <v>4.2</v>
      </c>
      <c r="AN71" s="13">
        <v>3.4</v>
      </c>
      <c r="AO71" s="13">
        <v>5</v>
      </c>
      <c r="AP71" s="13">
        <v>28</v>
      </c>
      <c r="AQ71" s="11">
        <f t="shared" si="96"/>
        <v>4370</v>
      </c>
      <c r="AR71" s="13">
        <f t="shared" si="133"/>
        <v>403.596</v>
      </c>
      <c r="AS71" s="13">
        <f t="shared" si="134"/>
        <v>289.116</v>
      </c>
      <c r="AT71" s="1">
        <f t="shared" si="119"/>
        <v>72</v>
      </c>
      <c r="AU71" s="1">
        <f t="shared" si="120"/>
        <v>19</v>
      </c>
      <c r="AV71" s="1" t="str">
        <f t="shared" si="135"/>
        <v>40</v>
      </c>
      <c r="AW71" s="1">
        <f t="shared" si="121"/>
        <v>760</v>
      </c>
      <c r="AX71" s="1">
        <f t="shared" si="122"/>
        <v>70</v>
      </c>
      <c r="AY71" s="1">
        <f t="shared" si="123"/>
        <v>18</v>
      </c>
      <c r="AZ71" s="1" t="str">
        <f t="shared" si="124"/>
        <v>40.5</v>
      </c>
      <c r="BA71" s="1">
        <f t="shared" si="125"/>
        <v>729</v>
      </c>
      <c r="BB71" s="1">
        <f t="shared" si="126"/>
        <v>1489</v>
      </c>
      <c r="BC71" s="1">
        <f t="shared" si="127"/>
        <v>10</v>
      </c>
      <c r="BE71" s="1" t="str">
        <f t="shared" si="128"/>
        <v>147</v>
      </c>
      <c r="BI71" s="1">
        <f t="shared" si="129"/>
        <v>4992.1</v>
      </c>
      <c r="BJ71" s="1">
        <f t="shared" si="130"/>
        <v>5281.216</v>
      </c>
      <c r="BK71" s="1">
        <f t="shared" si="131"/>
        <v>5395.696</v>
      </c>
      <c r="BM71" s="1" t="e">
        <f>BI71*#REF!*BL71/1000</f>
        <v>#REF!</v>
      </c>
      <c r="BN71" s="1" t="e">
        <f>BJ71*#REF!*BL71/1000</f>
        <v>#REF!</v>
      </c>
      <c r="BO71" s="1" t="e">
        <f>BK71*#REF!*BL71/1000</f>
        <v>#REF!</v>
      </c>
      <c r="BP71" s="3">
        <v>0.88</v>
      </c>
      <c r="BR71" s="1">
        <f t="shared" si="136"/>
        <v>0</v>
      </c>
      <c r="BS71" s="1">
        <f t="shared" si="137"/>
        <v>0</v>
      </c>
      <c r="BT71" s="1">
        <f t="shared" si="138"/>
        <v>0</v>
      </c>
    </row>
    <row r="72" spans="1:72">
      <c r="A72" s="1">
        <v>69</v>
      </c>
      <c r="B72" s="8" t="s">
        <v>75</v>
      </c>
      <c r="D72" s="1">
        <v>4370</v>
      </c>
      <c r="F72" s="1">
        <v>72</v>
      </c>
      <c r="G72" s="1">
        <v>19</v>
      </c>
      <c r="H72" s="1">
        <v>70</v>
      </c>
      <c r="I72" s="1">
        <v>18</v>
      </c>
      <c r="J72" s="1">
        <v>10</v>
      </c>
      <c r="K72" s="1">
        <f t="shared" si="132"/>
        <v>1489</v>
      </c>
      <c r="L72" s="1">
        <f t="shared" si="114"/>
        <v>5473.9</v>
      </c>
      <c r="M72" s="1">
        <f t="shared" si="115"/>
        <v>5763.016</v>
      </c>
      <c r="N72" s="1">
        <f t="shared" si="116"/>
        <v>5877.496</v>
      </c>
      <c r="O72" s="1">
        <f t="shared" si="92"/>
        <v>5870</v>
      </c>
      <c r="P72" s="1">
        <v>1400</v>
      </c>
      <c r="Q72" s="1">
        <v>1300</v>
      </c>
      <c r="R72" s="11">
        <v>360</v>
      </c>
      <c r="S72" s="13">
        <v>768</v>
      </c>
      <c r="T72" s="13">
        <v>613</v>
      </c>
      <c r="U72" s="13">
        <v>542</v>
      </c>
      <c r="V72" s="14">
        <f t="shared" si="93"/>
        <v>1923</v>
      </c>
      <c r="W72" s="13">
        <v>898</v>
      </c>
      <c r="X72" s="13">
        <f>155/2</f>
        <v>77.5</v>
      </c>
      <c r="Y72" s="13">
        <v>63</v>
      </c>
      <c r="Z72" s="13">
        <v>44</v>
      </c>
      <c r="AA72" s="11">
        <f t="shared" si="94"/>
        <v>4370</v>
      </c>
      <c r="AB72" s="12">
        <f t="shared" si="139"/>
        <v>445.45</v>
      </c>
      <c r="AC72" s="18">
        <f t="shared" si="95"/>
        <v>3837.9</v>
      </c>
      <c r="AD72" s="17">
        <f t="shared" si="117"/>
        <v>4127.016</v>
      </c>
      <c r="AE72" s="17">
        <f t="shared" si="118"/>
        <v>4241.496</v>
      </c>
      <c r="AF72" s="19">
        <v>48</v>
      </c>
      <c r="AG72" s="13">
        <v>24</v>
      </c>
      <c r="AH72" s="13">
        <v>25</v>
      </c>
      <c r="AI72" s="13">
        <v>6</v>
      </c>
      <c r="AJ72" s="21">
        <v>25.5</v>
      </c>
      <c r="AK72" s="21">
        <v>4</v>
      </c>
      <c r="AL72" s="21">
        <v>2.5</v>
      </c>
      <c r="AM72" s="21">
        <v>4.2</v>
      </c>
      <c r="AN72" s="13">
        <v>3.4</v>
      </c>
      <c r="AO72" s="13">
        <v>5</v>
      </c>
      <c r="AP72" s="13">
        <v>28</v>
      </c>
      <c r="AQ72" s="11">
        <f t="shared" si="96"/>
        <v>4370</v>
      </c>
      <c r="AR72" s="13">
        <f t="shared" si="133"/>
        <v>403.596</v>
      </c>
      <c r="AS72" s="13">
        <f t="shared" si="134"/>
        <v>289.116</v>
      </c>
      <c r="AT72" s="1">
        <f t="shared" si="119"/>
        <v>72</v>
      </c>
      <c r="AU72" s="1">
        <f t="shared" si="120"/>
        <v>19</v>
      </c>
      <c r="AV72" s="1" t="str">
        <f t="shared" si="135"/>
        <v>40</v>
      </c>
      <c r="AW72" s="1">
        <f t="shared" si="121"/>
        <v>760</v>
      </c>
      <c r="AX72" s="1">
        <f t="shared" si="122"/>
        <v>70</v>
      </c>
      <c r="AY72" s="1">
        <f t="shared" si="123"/>
        <v>18</v>
      </c>
      <c r="AZ72" s="1" t="str">
        <f t="shared" si="124"/>
        <v>40.5</v>
      </c>
      <c r="BA72" s="1">
        <f t="shared" si="125"/>
        <v>729</v>
      </c>
      <c r="BB72" s="1">
        <f t="shared" si="126"/>
        <v>1489</v>
      </c>
      <c r="BC72" s="1">
        <f t="shared" si="127"/>
        <v>10</v>
      </c>
      <c r="BE72" s="1" t="str">
        <f t="shared" si="128"/>
        <v>147</v>
      </c>
      <c r="BI72" s="1">
        <f t="shared" si="129"/>
        <v>5473.9</v>
      </c>
      <c r="BJ72" s="1">
        <f t="shared" si="130"/>
        <v>5763.016</v>
      </c>
      <c r="BK72" s="1">
        <f t="shared" si="131"/>
        <v>5877.496</v>
      </c>
      <c r="BM72" s="1" t="e">
        <f>BI72*#REF!*BL72/1000</f>
        <v>#REF!</v>
      </c>
      <c r="BN72" s="1" t="e">
        <f>BJ72*#REF!*BL72/1000</f>
        <v>#REF!</v>
      </c>
      <c r="BO72" s="1" t="e">
        <f>BK72*#REF!*BL72/1000</f>
        <v>#REF!</v>
      </c>
      <c r="BP72" s="3">
        <v>0.83</v>
      </c>
      <c r="BR72" s="1">
        <f t="shared" si="136"/>
        <v>0</v>
      </c>
      <c r="BS72" s="1">
        <f t="shared" si="137"/>
        <v>0</v>
      </c>
      <c r="BT72" s="1">
        <f t="shared" si="138"/>
        <v>0</v>
      </c>
    </row>
    <row r="73" spans="1:72">
      <c r="A73" s="1">
        <v>70</v>
      </c>
      <c r="B73" s="8" t="s">
        <v>75</v>
      </c>
      <c r="D73" s="1">
        <v>4370</v>
      </c>
      <c r="F73" s="1">
        <v>72</v>
      </c>
      <c r="G73" s="1">
        <v>19</v>
      </c>
      <c r="H73" s="1">
        <v>70</v>
      </c>
      <c r="I73" s="1">
        <v>18</v>
      </c>
      <c r="J73" s="1">
        <v>10</v>
      </c>
      <c r="K73" s="1">
        <f t="shared" si="132"/>
        <v>1489</v>
      </c>
      <c r="L73" s="1">
        <f t="shared" si="114"/>
        <v>6324.9</v>
      </c>
      <c r="M73" s="1">
        <f t="shared" si="115"/>
        <v>6614.016</v>
      </c>
      <c r="N73" s="1">
        <f t="shared" si="116"/>
        <v>6728.496</v>
      </c>
      <c r="O73" s="1">
        <f t="shared" si="92"/>
        <v>5870</v>
      </c>
      <c r="P73" s="1">
        <v>1400</v>
      </c>
      <c r="Q73" s="1">
        <v>1300</v>
      </c>
      <c r="R73" s="11">
        <v>400</v>
      </c>
      <c r="S73" s="13">
        <v>864</v>
      </c>
      <c r="T73" s="13">
        <v>778</v>
      </c>
      <c r="U73" s="13">
        <v>630</v>
      </c>
      <c r="V73" s="14">
        <f t="shared" si="93"/>
        <v>2272</v>
      </c>
      <c r="W73" s="13">
        <v>1400</v>
      </c>
      <c r="X73" s="13">
        <f>155/2</f>
        <v>77.5</v>
      </c>
      <c r="Y73" s="13">
        <v>63</v>
      </c>
      <c r="Z73" s="13">
        <v>44</v>
      </c>
      <c r="AA73" s="11">
        <f t="shared" si="94"/>
        <v>4370</v>
      </c>
      <c r="AB73" s="12">
        <f t="shared" si="139"/>
        <v>445.45</v>
      </c>
      <c r="AC73" s="18">
        <f t="shared" si="95"/>
        <v>4688.9</v>
      </c>
      <c r="AD73" s="17">
        <f t="shared" si="117"/>
        <v>4978.016</v>
      </c>
      <c r="AE73" s="17">
        <f t="shared" si="118"/>
        <v>5092.496</v>
      </c>
      <c r="AF73" s="19">
        <v>48</v>
      </c>
      <c r="AG73" s="13">
        <v>24</v>
      </c>
      <c r="AH73" s="13">
        <v>25</v>
      </c>
      <c r="AI73" s="13">
        <v>6</v>
      </c>
      <c r="AJ73" s="21">
        <v>25.5</v>
      </c>
      <c r="AK73" s="21">
        <v>4</v>
      </c>
      <c r="AL73" s="21">
        <v>2.5</v>
      </c>
      <c r="AM73" s="21">
        <v>4.2</v>
      </c>
      <c r="AN73" s="13">
        <v>3.4</v>
      </c>
      <c r="AO73" s="13">
        <v>5</v>
      </c>
      <c r="AP73" s="13">
        <v>28</v>
      </c>
      <c r="AQ73" s="11">
        <f t="shared" si="96"/>
        <v>4370</v>
      </c>
      <c r="AR73" s="13">
        <f t="shared" si="133"/>
        <v>403.596</v>
      </c>
      <c r="AS73" s="13">
        <f t="shared" si="134"/>
        <v>289.116</v>
      </c>
      <c r="AT73" s="1">
        <f t="shared" si="119"/>
        <v>72</v>
      </c>
      <c r="AU73" s="1">
        <f t="shared" si="120"/>
        <v>19</v>
      </c>
      <c r="AV73" s="1" t="str">
        <f t="shared" si="135"/>
        <v>40</v>
      </c>
      <c r="AW73" s="1">
        <f t="shared" si="121"/>
        <v>760</v>
      </c>
      <c r="AX73" s="1">
        <f t="shared" si="122"/>
        <v>70</v>
      </c>
      <c r="AY73" s="1">
        <f t="shared" si="123"/>
        <v>18</v>
      </c>
      <c r="AZ73" s="1" t="str">
        <f t="shared" si="124"/>
        <v>40.5</v>
      </c>
      <c r="BA73" s="1">
        <f t="shared" si="125"/>
        <v>729</v>
      </c>
      <c r="BB73" s="1">
        <f t="shared" si="126"/>
        <v>1489</v>
      </c>
      <c r="BC73" s="1">
        <f t="shared" si="127"/>
        <v>10</v>
      </c>
      <c r="BE73" s="1" t="str">
        <f t="shared" si="128"/>
        <v>147</v>
      </c>
      <c r="BI73" s="1">
        <f t="shared" si="129"/>
        <v>6324.9</v>
      </c>
      <c r="BJ73" s="1">
        <f t="shared" si="130"/>
        <v>6614.016</v>
      </c>
      <c r="BK73" s="1">
        <f t="shared" si="131"/>
        <v>6728.496</v>
      </c>
      <c r="BM73" s="1" t="e">
        <f>BI73*#REF!*BL73/1000</f>
        <v>#REF!</v>
      </c>
      <c r="BN73" s="1" t="e">
        <f>BJ73*#REF!*BL73/1000</f>
        <v>#REF!</v>
      </c>
      <c r="BO73" s="1" t="e">
        <f>BK73*#REF!*BL73/1000</f>
        <v>#REF!</v>
      </c>
      <c r="BP73" s="3">
        <v>0.77</v>
      </c>
      <c r="BR73" s="1">
        <f t="shared" si="136"/>
        <v>0</v>
      </c>
      <c r="BS73" s="1">
        <f t="shared" si="137"/>
        <v>0</v>
      </c>
      <c r="BT73" s="1">
        <f t="shared" si="138"/>
        <v>0</v>
      </c>
    </row>
    <row r="74" spans="1:72">
      <c r="A74" s="1">
        <v>71</v>
      </c>
      <c r="B74" s="8" t="s">
        <v>75</v>
      </c>
      <c r="C74" s="1">
        <v>70</v>
      </c>
      <c r="D74" s="1">
        <v>4750</v>
      </c>
      <c r="F74" s="1">
        <v>72</v>
      </c>
      <c r="G74" s="1">
        <v>22</v>
      </c>
      <c r="H74" s="1">
        <v>70</v>
      </c>
      <c r="I74" s="1">
        <v>21</v>
      </c>
      <c r="J74" s="1">
        <v>10</v>
      </c>
      <c r="K74" s="1">
        <f t="shared" si="132"/>
        <v>1730.5</v>
      </c>
      <c r="L74" s="1">
        <f t="shared" si="114"/>
        <v>4564.7</v>
      </c>
      <c r="M74" s="1">
        <f t="shared" si="115"/>
        <v>4862.48</v>
      </c>
      <c r="N74" s="1">
        <f t="shared" si="116"/>
        <v>4986.08</v>
      </c>
      <c r="O74" s="1">
        <f t="shared" si="92"/>
        <v>6250</v>
      </c>
      <c r="P74" s="1">
        <v>1400</v>
      </c>
      <c r="Q74" s="1">
        <v>1300</v>
      </c>
      <c r="R74" s="11">
        <v>200</v>
      </c>
      <c r="S74" s="13">
        <v>579</v>
      </c>
      <c r="T74" s="13">
        <v>408</v>
      </c>
      <c r="U74" s="13">
        <v>380</v>
      </c>
      <c r="V74" s="14">
        <f t="shared" si="93"/>
        <v>1367</v>
      </c>
      <c r="W74" s="13">
        <v>300</v>
      </c>
      <c r="X74" s="13">
        <f>145/2</f>
        <v>72.5</v>
      </c>
      <c r="Y74" s="13">
        <v>63</v>
      </c>
      <c r="Z74" s="13">
        <v>44</v>
      </c>
      <c r="AA74" s="11">
        <f t="shared" si="94"/>
        <v>4750</v>
      </c>
      <c r="AB74" s="12">
        <f t="shared" si="139"/>
        <v>447.1</v>
      </c>
      <c r="AC74" s="18">
        <f t="shared" si="95"/>
        <v>2687.2</v>
      </c>
      <c r="AD74" s="17">
        <f t="shared" si="117"/>
        <v>2984.98</v>
      </c>
      <c r="AE74" s="17">
        <f t="shared" si="118"/>
        <v>3108.58</v>
      </c>
      <c r="AF74" s="19">
        <v>48</v>
      </c>
      <c r="AG74" s="13">
        <v>24</v>
      </c>
      <c r="AH74" s="13">
        <v>25</v>
      </c>
      <c r="AI74" s="13">
        <v>6</v>
      </c>
      <c r="AJ74" s="21">
        <v>25.5</v>
      </c>
      <c r="AK74" s="21">
        <v>4</v>
      </c>
      <c r="AL74" s="21">
        <v>2.5</v>
      </c>
      <c r="AM74" s="21">
        <v>4.2</v>
      </c>
      <c r="AN74" s="13">
        <v>3.4</v>
      </c>
      <c r="AO74" s="13">
        <v>5</v>
      </c>
      <c r="AP74" s="13">
        <v>28</v>
      </c>
      <c r="AQ74" s="11">
        <f t="shared" si="96"/>
        <v>4750</v>
      </c>
      <c r="AR74" s="13">
        <f t="shared" si="133"/>
        <v>421.38</v>
      </c>
      <c r="AS74" s="13">
        <f t="shared" si="134"/>
        <v>297.78</v>
      </c>
      <c r="AT74" s="1">
        <f t="shared" si="119"/>
        <v>72</v>
      </c>
      <c r="AU74" s="1">
        <f t="shared" si="120"/>
        <v>22</v>
      </c>
      <c r="AV74" s="1" t="str">
        <f t="shared" si="135"/>
        <v>40</v>
      </c>
      <c r="AW74" s="1">
        <f t="shared" si="121"/>
        <v>880</v>
      </c>
      <c r="AX74" s="1">
        <f t="shared" si="122"/>
        <v>70</v>
      </c>
      <c r="AY74" s="1">
        <f t="shared" si="123"/>
        <v>21</v>
      </c>
      <c r="AZ74" s="1" t="str">
        <f t="shared" si="124"/>
        <v>40.5</v>
      </c>
      <c r="BA74" s="1">
        <f t="shared" si="125"/>
        <v>850.5</v>
      </c>
      <c r="BB74" s="1">
        <f t="shared" si="126"/>
        <v>1730.5</v>
      </c>
      <c r="BC74" s="1">
        <f t="shared" si="127"/>
        <v>10</v>
      </c>
      <c r="BE74" s="1" t="str">
        <f t="shared" si="128"/>
        <v>147</v>
      </c>
      <c r="BI74" s="1">
        <f t="shared" si="129"/>
        <v>4564.7</v>
      </c>
      <c r="BJ74" s="1">
        <f t="shared" si="130"/>
        <v>4862.48</v>
      </c>
      <c r="BK74" s="1">
        <f t="shared" si="131"/>
        <v>4986.08</v>
      </c>
      <c r="BM74" s="1" t="e">
        <f>BI74*#REF!*BL74/1000</f>
        <v>#REF!</v>
      </c>
      <c r="BN74" s="1" t="e">
        <f>BJ74*#REF!*BL74/1000</f>
        <v>#REF!</v>
      </c>
      <c r="BO74" s="1" t="e">
        <f>BK74*#REF!*BL74/1000</f>
        <v>#REF!</v>
      </c>
      <c r="BP74" s="3">
        <v>0.94</v>
      </c>
      <c r="BR74" s="1">
        <f t="shared" si="136"/>
        <v>0</v>
      </c>
      <c r="BS74" s="1">
        <f t="shared" si="137"/>
        <v>0</v>
      </c>
      <c r="BT74" s="1">
        <f t="shared" si="138"/>
        <v>0</v>
      </c>
    </row>
    <row r="75" spans="1:72">
      <c r="A75" s="1">
        <v>72</v>
      </c>
      <c r="B75" s="8" t="s">
        <v>75</v>
      </c>
      <c r="D75" s="1">
        <v>4750</v>
      </c>
      <c r="F75" s="1">
        <v>72</v>
      </c>
      <c r="G75" s="1">
        <v>22</v>
      </c>
      <c r="H75" s="1">
        <v>70</v>
      </c>
      <c r="I75" s="1">
        <v>21</v>
      </c>
      <c r="J75" s="1">
        <v>10</v>
      </c>
      <c r="K75" s="1">
        <f t="shared" si="132"/>
        <v>1730.5</v>
      </c>
      <c r="L75" s="1">
        <f t="shared" si="114"/>
        <v>4746.7</v>
      </c>
      <c r="M75" s="1">
        <f t="shared" si="115"/>
        <v>5044.48</v>
      </c>
      <c r="N75" s="1">
        <f t="shared" si="116"/>
        <v>5168.08</v>
      </c>
      <c r="O75" s="1">
        <f t="shared" si="92"/>
        <v>6250</v>
      </c>
      <c r="P75" s="1">
        <v>1400</v>
      </c>
      <c r="Q75" s="1">
        <v>1300</v>
      </c>
      <c r="R75" s="11">
        <v>250</v>
      </c>
      <c r="S75" s="13">
        <v>579</v>
      </c>
      <c r="T75" s="13">
        <v>439</v>
      </c>
      <c r="U75" s="13">
        <v>381</v>
      </c>
      <c r="V75" s="14">
        <f t="shared" si="93"/>
        <v>1399</v>
      </c>
      <c r="W75" s="13">
        <v>450</v>
      </c>
      <c r="X75" s="13">
        <f>145/2</f>
        <v>72.5</v>
      </c>
      <c r="Y75" s="13">
        <v>63</v>
      </c>
      <c r="Z75" s="13">
        <v>44</v>
      </c>
      <c r="AA75" s="11">
        <f t="shared" si="94"/>
        <v>4750</v>
      </c>
      <c r="AB75" s="12">
        <f t="shared" si="139"/>
        <v>447.1</v>
      </c>
      <c r="AC75" s="18">
        <f t="shared" si="95"/>
        <v>2869.2</v>
      </c>
      <c r="AD75" s="17">
        <f t="shared" si="117"/>
        <v>3166.98</v>
      </c>
      <c r="AE75" s="17">
        <f t="shared" si="118"/>
        <v>3290.58</v>
      </c>
      <c r="AF75" s="19">
        <v>48</v>
      </c>
      <c r="AG75" s="13">
        <v>24</v>
      </c>
      <c r="AH75" s="13">
        <v>25</v>
      </c>
      <c r="AI75" s="13">
        <v>6</v>
      </c>
      <c r="AJ75" s="21">
        <v>25.5</v>
      </c>
      <c r="AK75" s="21">
        <v>4</v>
      </c>
      <c r="AL75" s="21">
        <v>2.5</v>
      </c>
      <c r="AM75" s="21">
        <v>4.2</v>
      </c>
      <c r="AN75" s="13">
        <v>3.4</v>
      </c>
      <c r="AO75" s="13">
        <v>5</v>
      </c>
      <c r="AP75" s="13">
        <v>28</v>
      </c>
      <c r="AQ75" s="11">
        <f t="shared" si="96"/>
        <v>4750</v>
      </c>
      <c r="AR75" s="13">
        <f t="shared" si="133"/>
        <v>421.38</v>
      </c>
      <c r="AS75" s="13">
        <f t="shared" si="134"/>
        <v>297.78</v>
      </c>
      <c r="AT75" s="1">
        <f t="shared" si="119"/>
        <v>72</v>
      </c>
      <c r="AU75" s="1">
        <f t="shared" si="120"/>
        <v>22</v>
      </c>
      <c r="AV75" s="1" t="str">
        <f t="shared" si="135"/>
        <v>40</v>
      </c>
      <c r="AW75" s="1">
        <f t="shared" si="121"/>
        <v>880</v>
      </c>
      <c r="AX75" s="1">
        <f t="shared" si="122"/>
        <v>70</v>
      </c>
      <c r="AY75" s="1">
        <f t="shared" si="123"/>
        <v>21</v>
      </c>
      <c r="AZ75" s="1" t="str">
        <f t="shared" si="124"/>
        <v>40.5</v>
      </c>
      <c r="BA75" s="1">
        <f t="shared" si="125"/>
        <v>850.5</v>
      </c>
      <c r="BB75" s="1">
        <f t="shared" si="126"/>
        <v>1730.5</v>
      </c>
      <c r="BC75" s="1">
        <f t="shared" si="127"/>
        <v>10</v>
      </c>
      <c r="BE75" s="1" t="str">
        <f t="shared" si="128"/>
        <v>147</v>
      </c>
      <c r="BI75" s="1">
        <f t="shared" si="129"/>
        <v>4746.7</v>
      </c>
      <c r="BJ75" s="1">
        <f t="shared" si="130"/>
        <v>5044.48</v>
      </c>
      <c r="BK75" s="1">
        <f t="shared" si="131"/>
        <v>5168.08</v>
      </c>
      <c r="BM75" s="1" t="e">
        <f>BI75*#REF!*BL75/1000</f>
        <v>#REF!</v>
      </c>
      <c r="BN75" s="1" t="e">
        <f>BJ75*#REF!*BL75/1000</f>
        <v>#REF!</v>
      </c>
      <c r="BO75" s="1" t="e">
        <f>BK75*#REF!*BL75/1000</f>
        <v>#REF!</v>
      </c>
      <c r="BP75" s="3">
        <v>0.94</v>
      </c>
      <c r="BR75" s="1">
        <f t="shared" si="136"/>
        <v>0</v>
      </c>
      <c r="BS75" s="1">
        <f t="shared" si="137"/>
        <v>0</v>
      </c>
      <c r="BT75" s="1">
        <f t="shared" si="138"/>
        <v>0</v>
      </c>
    </row>
    <row r="76" spans="1:72">
      <c r="A76" s="1">
        <v>73</v>
      </c>
      <c r="B76" s="8" t="s">
        <v>75</v>
      </c>
      <c r="D76" s="1">
        <v>4750</v>
      </c>
      <c r="F76" s="1">
        <v>72</v>
      </c>
      <c r="G76" s="1">
        <v>22</v>
      </c>
      <c r="H76" s="1">
        <v>70</v>
      </c>
      <c r="I76" s="1">
        <v>21</v>
      </c>
      <c r="J76" s="1">
        <v>10</v>
      </c>
      <c r="K76" s="1">
        <f t="shared" si="132"/>
        <v>1730.5</v>
      </c>
      <c r="L76" s="1">
        <f t="shared" si="114"/>
        <v>5288.7</v>
      </c>
      <c r="M76" s="1">
        <f t="shared" si="115"/>
        <v>5586.48</v>
      </c>
      <c r="N76" s="1">
        <f t="shared" si="116"/>
        <v>5710.08</v>
      </c>
      <c r="O76" s="1">
        <f t="shared" si="92"/>
        <v>6250</v>
      </c>
      <c r="P76" s="1">
        <v>1400</v>
      </c>
      <c r="Q76" s="1">
        <v>1300</v>
      </c>
      <c r="R76" s="11">
        <v>320</v>
      </c>
      <c r="S76" s="13">
        <v>676</v>
      </c>
      <c r="T76" s="13">
        <v>520</v>
      </c>
      <c r="U76" s="13">
        <v>455</v>
      </c>
      <c r="V76" s="14">
        <f t="shared" si="93"/>
        <v>1651</v>
      </c>
      <c r="W76" s="13">
        <v>740</v>
      </c>
      <c r="X76" s="13">
        <f>145/2</f>
        <v>72.5</v>
      </c>
      <c r="Y76" s="13">
        <v>63</v>
      </c>
      <c r="Z76" s="13">
        <v>44</v>
      </c>
      <c r="AA76" s="11">
        <f t="shared" si="94"/>
        <v>4750</v>
      </c>
      <c r="AB76" s="12">
        <f t="shared" si="139"/>
        <v>447.1</v>
      </c>
      <c r="AC76" s="18">
        <f t="shared" si="95"/>
        <v>3411.2</v>
      </c>
      <c r="AD76" s="17">
        <f t="shared" si="117"/>
        <v>3708.98</v>
      </c>
      <c r="AE76" s="17">
        <f t="shared" si="118"/>
        <v>3832.58</v>
      </c>
      <c r="AF76" s="19">
        <v>48</v>
      </c>
      <c r="AG76" s="13">
        <v>24</v>
      </c>
      <c r="AH76" s="13">
        <v>25</v>
      </c>
      <c r="AI76" s="13">
        <v>6</v>
      </c>
      <c r="AJ76" s="21">
        <v>25.5</v>
      </c>
      <c r="AK76" s="21">
        <v>4</v>
      </c>
      <c r="AL76" s="21">
        <v>2.5</v>
      </c>
      <c r="AM76" s="21">
        <v>4.2</v>
      </c>
      <c r="AN76" s="13">
        <v>3.4</v>
      </c>
      <c r="AO76" s="13">
        <v>5</v>
      </c>
      <c r="AP76" s="13">
        <v>28</v>
      </c>
      <c r="AQ76" s="11">
        <f t="shared" si="96"/>
        <v>4750</v>
      </c>
      <c r="AR76" s="13">
        <f t="shared" si="133"/>
        <v>421.38</v>
      </c>
      <c r="AS76" s="13">
        <f t="shared" si="134"/>
        <v>297.78</v>
      </c>
      <c r="AT76" s="1">
        <f t="shared" si="119"/>
        <v>72</v>
      </c>
      <c r="AU76" s="1">
        <f t="shared" si="120"/>
        <v>22</v>
      </c>
      <c r="AV76" s="1" t="str">
        <f t="shared" si="135"/>
        <v>40</v>
      </c>
      <c r="AW76" s="1">
        <f t="shared" si="121"/>
        <v>880</v>
      </c>
      <c r="AX76" s="1">
        <f t="shared" si="122"/>
        <v>70</v>
      </c>
      <c r="AY76" s="1">
        <f t="shared" si="123"/>
        <v>21</v>
      </c>
      <c r="AZ76" s="1" t="str">
        <f t="shared" si="124"/>
        <v>40.5</v>
      </c>
      <c r="BA76" s="1">
        <f t="shared" si="125"/>
        <v>850.5</v>
      </c>
      <c r="BB76" s="1">
        <f t="shared" si="126"/>
        <v>1730.5</v>
      </c>
      <c r="BC76" s="1">
        <f t="shared" si="127"/>
        <v>10</v>
      </c>
      <c r="BE76" s="1" t="str">
        <f t="shared" si="128"/>
        <v>147</v>
      </c>
      <c r="BI76" s="1">
        <f t="shared" si="129"/>
        <v>5288.7</v>
      </c>
      <c r="BJ76" s="1">
        <f t="shared" si="130"/>
        <v>5586.48</v>
      </c>
      <c r="BK76" s="1">
        <f t="shared" si="131"/>
        <v>5710.08</v>
      </c>
      <c r="BM76" s="1" t="e">
        <f>BI76*#REF!*BL76/1000</f>
        <v>#REF!</v>
      </c>
      <c r="BN76" s="1" t="e">
        <f>BJ76*#REF!*BL76/1000</f>
        <v>#REF!</v>
      </c>
      <c r="BO76" s="1" t="e">
        <f>BK76*#REF!*BL76/1000</f>
        <v>#REF!</v>
      </c>
      <c r="BP76" s="3">
        <v>0.88</v>
      </c>
      <c r="BR76" s="1">
        <f t="shared" si="136"/>
        <v>0</v>
      </c>
      <c r="BS76" s="1">
        <f t="shared" si="137"/>
        <v>0</v>
      </c>
      <c r="BT76" s="1">
        <f t="shared" si="138"/>
        <v>0</v>
      </c>
    </row>
    <row r="77" spans="1:72">
      <c r="A77" s="1">
        <v>74</v>
      </c>
      <c r="B77" s="8" t="s">
        <v>75</v>
      </c>
      <c r="D77" s="1">
        <v>4750</v>
      </c>
      <c r="F77" s="1">
        <v>72</v>
      </c>
      <c r="G77" s="1">
        <v>22</v>
      </c>
      <c r="H77" s="1">
        <v>70</v>
      </c>
      <c r="I77" s="1">
        <v>21</v>
      </c>
      <c r="J77" s="1">
        <v>10</v>
      </c>
      <c r="K77" s="1">
        <f t="shared" si="132"/>
        <v>1730.5</v>
      </c>
      <c r="L77" s="1">
        <f t="shared" si="114"/>
        <v>5774.3</v>
      </c>
      <c r="M77" s="1">
        <f t="shared" si="115"/>
        <v>6072.08</v>
      </c>
      <c r="N77" s="1">
        <f t="shared" si="116"/>
        <v>6195.68</v>
      </c>
      <c r="O77" s="1">
        <f t="shared" si="92"/>
        <v>6250</v>
      </c>
      <c r="P77" s="1">
        <v>1400</v>
      </c>
      <c r="Q77" s="1">
        <v>1300</v>
      </c>
      <c r="R77" s="11">
        <v>360</v>
      </c>
      <c r="S77" s="13">
        <v>768</v>
      </c>
      <c r="T77" s="13">
        <v>613</v>
      </c>
      <c r="U77" s="13">
        <v>542</v>
      </c>
      <c r="V77" s="14">
        <f t="shared" si="93"/>
        <v>1923</v>
      </c>
      <c r="W77" s="13">
        <v>898</v>
      </c>
      <c r="X77" s="13">
        <f>155/2</f>
        <v>77.5</v>
      </c>
      <c r="Y77" s="13">
        <v>63</v>
      </c>
      <c r="Z77" s="13">
        <v>44</v>
      </c>
      <c r="AA77" s="11">
        <f t="shared" si="94"/>
        <v>4750</v>
      </c>
      <c r="AB77" s="12">
        <f t="shared" si="139"/>
        <v>474.9</v>
      </c>
      <c r="AC77" s="18">
        <f t="shared" si="95"/>
        <v>3896.8</v>
      </c>
      <c r="AD77" s="17">
        <f t="shared" si="117"/>
        <v>4194.58</v>
      </c>
      <c r="AE77" s="17">
        <f t="shared" si="118"/>
        <v>4318.18</v>
      </c>
      <c r="AF77" s="19">
        <v>48</v>
      </c>
      <c r="AG77" s="13">
        <v>24</v>
      </c>
      <c r="AH77" s="13">
        <v>25</v>
      </c>
      <c r="AI77" s="13">
        <v>6</v>
      </c>
      <c r="AJ77" s="21">
        <v>25.5</v>
      </c>
      <c r="AK77" s="21">
        <v>4</v>
      </c>
      <c r="AL77" s="21">
        <v>2.5</v>
      </c>
      <c r="AM77" s="21">
        <v>4.2</v>
      </c>
      <c r="AN77" s="13">
        <v>3.4</v>
      </c>
      <c r="AO77" s="13">
        <v>5</v>
      </c>
      <c r="AP77" s="13">
        <v>28</v>
      </c>
      <c r="AQ77" s="11">
        <f t="shared" si="96"/>
        <v>4750</v>
      </c>
      <c r="AR77" s="13">
        <f t="shared" si="133"/>
        <v>421.38</v>
      </c>
      <c r="AS77" s="13">
        <f t="shared" si="134"/>
        <v>297.78</v>
      </c>
      <c r="AT77" s="1">
        <f t="shared" si="119"/>
        <v>72</v>
      </c>
      <c r="AU77" s="1">
        <f t="shared" si="120"/>
        <v>22</v>
      </c>
      <c r="AV77" s="1" t="str">
        <f t="shared" si="135"/>
        <v>40</v>
      </c>
      <c r="AW77" s="1">
        <f t="shared" si="121"/>
        <v>880</v>
      </c>
      <c r="AX77" s="1">
        <f t="shared" si="122"/>
        <v>70</v>
      </c>
      <c r="AY77" s="1">
        <f t="shared" si="123"/>
        <v>21</v>
      </c>
      <c r="AZ77" s="1" t="str">
        <f t="shared" si="124"/>
        <v>40.5</v>
      </c>
      <c r="BA77" s="1">
        <f t="shared" si="125"/>
        <v>850.5</v>
      </c>
      <c r="BB77" s="1">
        <f t="shared" si="126"/>
        <v>1730.5</v>
      </c>
      <c r="BC77" s="1">
        <f t="shared" si="127"/>
        <v>10</v>
      </c>
      <c r="BE77" s="1" t="str">
        <f t="shared" si="128"/>
        <v>147</v>
      </c>
      <c r="BI77" s="1">
        <f t="shared" si="129"/>
        <v>5774.3</v>
      </c>
      <c r="BJ77" s="1">
        <f t="shared" si="130"/>
        <v>6072.08</v>
      </c>
      <c r="BK77" s="1">
        <f t="shared" si="131"/>
        <v>6195.68</v>
      </c>
      <c r="BM77" s="1" t="e">
        <f>BI77*#REF!*BL77/1000</f>
        <v>#REF!</v>
      </c>
      <c r="BN77" s="1" t="e">
        <f>BJ77*#REF!*BL77/1000</f>
        <v>#REF!</v>
      </c>
      <c r="BO77" s="1" t="e">
        <f>BK77*#REF!*BL77/1000</f>
        <v>#REF!</v>
      </c>
      <c r="BP77" s="3">
        <v>0.83</v>
      </c>
      <c r="BR77" s="1">
        <f t="shared" si="136"/>
        <v>0</v>
      </c>
      <c r="BS77" s="1">
        <f t="shared" si="137"/>
        <v>0</v>
      </c>
      <c r="BT77" s="1">
        <f t="shared" si="138"/>
        <v>0</v>
      </c>
    </row>
    <row r="78" spans="1:72">
      <c r="A78" s="1">
        <v>75</v>
      </c>
      <c r="B78" s="8" t="s">
        <v>75</v>
      </c>
      <c r="D78" s="1">
        <v>4750</v>
      </c>
      <c r="F78" s="1">
        <v>72</v>
      </c>
      <c r="G78" s="1">
        <v>22</v>
      </c>
      <c r="H78" s="1">
        <v>70</v>
      </c>
      <c r="I78" s="1">
        <v>21</v>
      </c>
      <c r="J78" s="1">
        <v>10</v>
      </c>
      <c r="K78" s="1">
        <f t="shared" si="132"/>
        <v>1730.5</v>
      </c>
      <c r="L78" s="1">
        <f t="shared" si="114"/>
        <v>6625.3</v>
      </c>
      <c r="M78" s="1">
        <f t="shared" si="115"/>
        <v>6923.08</v>
      </c>
      <c r="N78" s="1">
        <f t="shared" si="116"/>
        <v>7046.68</v>
      </c>
      <c r="O78" s="1">
        <f t="shared" si="92"/>
        <v>6250</v>
      </c>
      <c r="P78" s="1">
        <v>1400</v>
      </c>
      <c r="Q78" s="1">
        <v>1300</v>
      </c>
      <c r="R78" s="11">
        <v>400</v>
      </c>
      <c r="S78" s="13">
        <v>864</v>
      </c>
      <c r="T78" s="13">
        <v>778</v>
      </c>
      <c r="U78" s="13">
        <v>630</v>
      </c>
      <c r="V78" s="14">
        <f t="shared" si="93"/>
        <v>2272</v>
      </c>
      <c r="W78" s="13">
        <v>1400</v>
      </c>
      <c r="X78" s="13">
        <f>155/2</f>
        <v>77.5</v>
      </c>
      <c r="Y78" s="13">
        <v>63</v>
      </c>
      <c r="Z78" s="13">
        <v>44</v>
      </c>
      <c r="AA78" s="11">
        <f t="shared" si="94"/>
        <v>4750</v>
      </c>
      <c r="AB78" s="12">
        <f t="shared" si="139"/>
        <v>474.9</v>
      </c>
      <c r="AC78" s="18">
        <f t="shared" si="95"/>
        <v>4747.8</v>
      </c>
      <c r="AD78" s="17">
        <f t="shared" si="117"/>
        <v>5045.58</v>
      </c>
      <c r="AE78" s="17">
        <f t="shared" si="118"/>
        <v>5169.18</v>
      </c>
      <c r="AF78" s="19">
        <v>48</v>
      </c>
      <c r="AG78" s="13">
        <v>24</v>
      </c>
      <c r="AH78" s="13">
        <v>25</v>
      </c>
      <c r="AI78" s="13">
        <v>6</v>
      </c>
      <c r="AJ78" s="21">
        <v>25.5</v>
      </c>
      <c r="AK78" s="21">
        <v>4</v>
      </c>
      <c r="AL78" s="21">
        <v>2.5</v>
      </c>
      <c r="AM78" s="21">
        <v>4.2</v>
      </c>
      <c r="AN78" s="13">
        <v>3.4</v>
      </c>
      <c r="AO78" s="13">
        <v>5</v>
      </c>
      <c r="AP78" s="13">
        <v>28</v>
      </c>
      <c r="AQ78" s="11">
        <f t="shared" si="96"/>
        <v>4750</v>
      </c>
      <c r="AR78" s="13">
        <f t="shared" si="133"/>
        <v>421.38</v>
      </c>
      <c r="AS78" s="13">
        <f t="shared" si="134"/>
        <v>297.78</v>
      </c>
      <c r="AT78" s="1">
        <f t="shared" si="119"/>
        <v>72</v>
      </c>
      <c r="AU78" s="1">
        <f t="shared" si="120"/>
        <v>22</v>
      </c>
      <c r="AV78" s="1" t="str">
        <f t="shared" si="135"/>
        <v>40</v>
      </c>
      <c r="AW78" s="1">
        <f t="shared" si="121"/>
        <v>880</v>
      </c>
      <c r="AX78" s="1">
        <f t="shared" si="122"/>
        <v>70</v>
      </c>
      <c r="AY78" s="1">
        <f t="shared" si="123"/>
        <v>21</v>
      </c>
      <c r="AZ78" s="1" t="str">
        <f t="shared" si="124"/>
        <v>40.5</v>
      </c>
      <c r="BA78" s="1">
        <f t="shared" si="125"/>
        <v>850.5</v>
      </c>
      <c r="BB78" s="1">
        <f t="shared" si="126"/>
        <v>1730.5</v>
      </c>
      <c r="BC78" s="1">
        <f t="shared" si="127"/>
        <v>10</v>
      </c>
      <c r="BE78" s="1" t="str">
        <f t="shared" si="128"/>
        <v>147</v>
      </c>
      <c r="BI78" s="1">
        <f t="shared" si="129"/>
        <v>6625.3</v>
      </c>
      <c r="BJ78" s="1">
        <f t="shared" si="130"/>
        <v>6923.08</v>
      </c>
      <c r="BK78" s="1">
        <f t="shared" si="131"/>
        <v>7046.68</v>
      </c>
      <c r="BM78" s="1" t="e">
        <f>BI78*#REF!*BL78/1000</f>
        <v>#REF!</v>
      </c>
      <c r="BN78" s="1" t="e">
        <f>BJ78*#REF!*BL78/1000</f>
        <v>#REF!</v>
      </c>
      <c r="BO78" s="1" t="e">
        <f>BK78*#REF!*BL78/1000</f>
        <v>#REF!</v>
      </c>
      <c r="BP78" s="3">
        <v>0.77</v>
      </c>
      <c r="BR78" s="1">
        <f t="shared" si="136"/>
        <v>0</v>
      </c>
      <c r="BS78" s="1">
        <f t="shared" si="137"/>
        <v>0</v>
      </c>
      <c r="BT78" s="1">
        <f t="shared" si="138"/>
        <v>0</v>
      </c>
    </row>
    <row r="79" spans="1:72">
      <c r="A79" s="1">
        <v>76</v>
      </c>
      <c r="B79" s="8" t="s">
        <v>75</v>
      </c>
      <c r="C79" s="1">
        <v>80</v>
      </c>
      <c r="D79" s="1">
        <v>5200</v>
      </c>
      <c r="F79" s="1">
        <v>72</v>
      </c>
      <c r="G79" s="1">
        <v>25</v>
      </c>
      <c r="H79" s="1">
        <v>70</v>
      </c>
      <c r="I79" s="1">
        <v>24</v>
      </c>
      <c r="J79" s="1">
        <v>10</v>
      </c>
      <c r="K79" s="1">
        <f t="shared" si="132"/>
        <v>1972</v>
      </c>
      <c r="L79" s="1">
        <f t="shared" si="114"/>
        <v>4871.45</v>
      </c>
      <c r="M79" s="1">
        <f t="shared" si="115"/>
        <v>5179.49</v>
      </c>
      <c r="N79" s="1">
        <f t="shared" si="116"/>
        <v>5313.89</v>
      </c>
      <c r="O79" s="1">
        <f t="shared" si="92"/>
        <v>6700</v>
      </c>
      <c r="P79" s="1">
        <v>1400</v>
      </c>
      <c r="Q79" s="1">
        <v>1300</v>
      </c>
      <c r="R79" s="11">
        <v>200</v>
      </c>
      <c r="S79" s="13">
        <v>579</v>
      </c>
      <c r="T79" s="13">
        <v>408</v>
      </c>
      <c r="U79" s="13">
        <v>380</v>
      </c>
      <c r="V79" s="14">
        <f t="shared" si="93"/>
        <v>1367</v>
      </c>
      <c r="W79" s="13">
        <v>300</v>
      </c>
      <c r="X79" s="13">
        <f>145/2</f>
        <v>72.5</v>
      </c>
      <c r="Y79" s="13">
        <v>63</v>
      </c>
      <c r="Z79" s="13">
        <v>44</v>
      </c>
      <c r="AA79" s="11">
        <f t="shared" si="94"/>
        <v>5200</v>
      </c>
      <c r="AB79" s="12">
        <f t="shared" si="139"/>
        <v>479.725</v>
      </c>
      <c r="AC79" s="18">
        <f t="shared" si="95"/>
        <v>2752.45</v>
      </c>
      <c r="AD79" s="17">
        <f t="shared" si="117"/>
        <v>3060.49</v>
      </c>
      <c r="AE79" s="17">
        <f t="shared" si="118"/>
        <v>3194.89</v>
      </c>
      <c r="AF79" s="19">
        <v>48</v>
      </c>
      <c r="AG79" s="13">
        <v>24</v>
      </c>
      <c r="AH79" s="13">
        <v>25</v>
      </c>
      <c r="AI79" s="13">
        <v>6</v>
      </c>
      <c r="AJ79" s="21">
        <v>25.5</v>
      </c>
      <c r="AK79" s="21">
        <v>4</v>
      </c>
      <c r="AL79" s="21">
        <v>2.5</v>
      </c>
      <c r="AM79" s="21">
        <v>4.2</v>
      </c>
      <c r="AN79" s="13">
        <v>3.4</v>
      </c>
      <c r="AO79" s="13">
        <v>5</v>
      </c>
      <c r="AP79" s="13">
        <v>28</v>
      </c>
      <c r="AQ79" s="11">
        <f t="shared" si="96"/>
        <v>5200</v>
      </c>
      <c r="AR79" s="13">
        <f t="shared" si="133"/>
        <v>442.44</v>
      </c>
      <c r="AS79" s="13">
        <f t="shared" si="134"/>
        <v>308.04</v>
      </c>
      <c r="AT79" s="1">
        <f t="shared" si="119"/>
        <v>72</v>
      </c>
      <c r="AU79" s="1">
        <f t="shared" si="120"/>
        <v>25</v>
      </c>
      <c r="AV79" s="1" t="str">
        <f t="shared" si="135"/>
        <v>40</v>
      </c>
      <c r="AW79" s="1">
        <f t="shared" si="121"/>
        <v>1000</v>
      </c>
      <c r="AX79" s="1">
        <f t="shared" si="122"/>
        <v>70</v>
      </c>
      <c r="AY79" s="1">
        <f t="shared" si="123"/>
        <v>24</v>
      </c>
      <c r="AZ79" s="1" t="str">
        <f t="shared" si="124"/>
        <v>40.5</v>
      </c>
      <c r="BA79" s="1">
        <f t="shared" si="125"/>
        <v>972</v>
      </c>
      <c r="BB79" s="1">
        <f t="shared" si="126"/>
        <v>1972</v>
      </c>
      <c r="BC79" s="1">
        <f t="shared" si="127"/>
        <v>10</v>
      </c>
      <c r="BE79" s="1" t="str">
        <f t="shared" si="128"/>
        <v>147</v>
      </c>
      <c r="BI79" s="1">
        <f t="shared" si="129"/>
        <v>4871.45</v>
      </c>
      <c r="BJ79" s="1">
        <f t="shared" si="130"/>
        <v>5179.49</v>
      </c>
      <c r="BK79" s="1">
        <f t="shared" si="131"/>
        <v>5313.89</v>
      </c>
      <c r="BM79" s="1" t="e">
        <f>BI79*#REF!*BL79/1000</f>
        <v>#REF!</v>
      </c>
      <c r="BN79" s="1" t="e">
        <f>BJ79*#REF!*BL79/1000</f>
        <v>#REF!</v>
      </c>
      <c r="BO79" s="1" t="e">
        <f>BK79*#REF!*BL79/1000</f>
        <v>#REF!</v>
      </c>
      <c r="BP79" s="3">
        <v>0.99</v>
      </c>
      <c r="BR79" s="1">
        <f t="shared" si="136"/>
        <v>0</v>
      </c>
      <c r="BS79" s="1">
        <f t="shared" si="137"/>
        <v>0</v>
      </c>
      <c r="BT79" s="1">
        <f t="shared" si="138"/>
        <v>0</v>
      </c>
    </row>
    <row r="80" spans="1:72">
      <c r="A80" s="1">
        <v>77</v>
      </c>
      <c r="B80" s="8" t="s">
        <v>75</v>
      </c>
      <c r="D80" s="1">
        <v>5200</v>
      </c>
      <c r="F80" s="1">
        <v>72</v>
      </c>
      <c r="G80" s="1">
        <v>25</v>
      </c>
      <c r="H80" s="1">
        <v>70</v>
      </c>
      <c r="I80" s="1">
        <v>24</v>
      </c>
      <c r="J80" s="1">
        <v>10</v>
      </c>
      <c r="K80" s="1">
        <f t="shared" si="132"/>
        <v>1972</v>
      </c>
      <c r="L80" s="1">
        <f t="shared" si="114"/>
        <v>5053.45</v>
      </c>
      <c r="M80" s="1">
        <f t="shared" si="115"/>
        <v>5361.49</v>
      </c>
      <c r="N80" s="1">
        <f t="shared" si="116"/>
        <v>5495.89</v>
      </c>
      <c r="O80" s="1">
        <f t="shared" si="92"/>
        <v>6700</v>
      </c>
      <c r="P80" s="1">
        <v>1400</v>
      </c>
      <c r="Q80" s="1">
        <v>1300</v>
      </c>
      <c r="R80" s="11">
        <v>250</v>
      </c>
      <c r="S80" s="13">
        <v>579</v>
      </c>
      <c r="T80" s="13">
        <v>439</v>
      </c>
      <c r="U80" s="13">
        <v>381</v>
      </c>
      <c r="V80" s="14">
        <f t="shared" si="93"/>
        <v>1399</v>
      </c>
      <c r="W80" s="13">
        <v>450</v>
      </c>
      <c r="X80" s="13">
        <f>145/2</f>
        <v>72.5</v>
      </c>
      <c r="Y80" s="13">
        <v>63</v>
      </c>
      <c r="Z80" s="13">
        <v>44</v>
      </c>
      <c r="AA80" s="11">
        <f t="shared" si="94"/>
        <v>5200</v>
      </c>
      <c r="AB80" s="12">
        <f t="shared" si="139"/>
        <v>479.725</v>
      </c>
      <c r="AC80" s="18">
        <f t="shared" si="95"/>
        <v>2934.45</v>
      </c>
      <c r="AD80" s="17">
        <f t="shared" si="117"/>
        <v>3242.49</v>
      </c>
      <c r="AE80" s="17">
        <f t="shared" si="118"/>
        <v>3376.89</v>
      </c>
      <c r="AF80" s="19">
        <v>48</v>
      </c>
      <c r="AG80" s="13">
        <v>24</v>
      </c>
      <c r="AH80" s="13">
        <v>25</v>
      </c>
      <c r="AI80" s="13">
        <v>6</v>
      </c>
      <c r="AJ80" s="21">
        <v>25.5</v>
      </c>
      <c r="AK80" s="21">
        <v>4</v>
      </c>
      <c r="AL80" s="21">
        <v>2.5</v>
      </c>
      <c r="AM80" s="21">
        <v>4.2</v>
      </c>
      <c r="AN80" s="13">
        <v>3.4</v>
      </c>
      <c r="AO80" s="13">
        <v>5</v>
      </c>
      <c r="AP80" s="13">
        <v>28</v>
      </c>
      <c r="AQ80" s="11">
        <f t="shared" si="96"/>
        <v>5200</v>
      </c>
      <c r="AR80" s="13">
        <f t="shared" si="133"/>
        <v>442.44</v>
      </c>
      <c r="AS80" s="13">
        <f t="shared" si="134"/>
        <v>308.04</v>
      </c>
      <c r="AT80" s="1">
        <f t="shared" si="119"/>
        <v>72</v>
      </c>
      <c r="AU80" s="1">
        <f t="shared" si="120"/>
        <v>25</v>
      </c>
      <c r="AV80" s="1" t="str">
        <f t="shared" si="135"/>
        <v>40</v>
      </c>
      <c r="AW80" s="1">
        <f t="shared" si="121"/>
        <v>1000</v>
      </c>
      <c r="AX80" s="1">
        <f t="shared" si="122"/>
        <v>70</v>
      </c>
      <c r="AY80" s="1">
        <f t="shared" si="123"/>
        <v>24</v>
      </c>
      <c r="AZ80" s="1" t="str">
        <f t="shared" si="124"/>
        <v>40.5</v>
      </c>
      <c r="BA80" s="1">
        <f t="shared" si="125"/>
        <v>972</v>
      </c>
      <c r="BB80" s="1">
        <f t="shared" si="126"/>
        <v>1972</v>
      </c>
      <c r="BC80" s="1">
        <f t="shared" si="127"/>
        <v>10</v>
      </c>
      <c r="BE80" s="1" t="str">
        <f t="shared" si="128"/>
        <v>147</v>
      </c>
      <c r="BI80" s="1">
        <f t="shared" si="129"/>
        <v>5053.45</v>
      </c>
      <c r="BJ80" s="1">
        <f t="shared" si="130"/>
        <v>5361.49</v>
      </c>
      <c r="BK80" s="1">
        <f t="shared" si="131"/>
        <v>5495.89</v>
      </c>
      <c r="BM80" s="1" t="e">
        <f>BI80*#REF!*BL80/1000</f>
        <v>#REF!</v>
      </c>
      <c r="BN80" s="1" t="e">
        <f>BJ80*#REF!*BL80/1000</f>
        <v>#REF!</v>
      </c>
      <c r="BO80" s="1" t="e">
        <f>BK80*#REF!*BL80/1000</f>
        <v>#REF!</v>
      </c>
      <c r="BP80" s="3">
        <v>0.94</v>
      </c>
      <c r="BR80" s="1">
        <f t="shared" si="136"/>
        <v>0</v>
      </c>
      <c r="BS80" s="1">
        <f t="shared" si="137"/>
        <v>0</v>
      </c>
      <c r="BT80" s="1">
        <f t="shared" si="138"/>
        <v>0</v>
      </c>
    </row>
    <row r="81" spans="1:72">
      <c r="A81" s="1">
        <v>78</v>
      </c>
      <c r="B81" s="8" t="s">
        <v>75</v>
      </c>
      <c r="D81" s="1">
        <v>5200</v>
      </c>
      <c r="F81" s="1">
        <v>72</v>
      </c>
      <c r="G81" s="1">
        <v>25</v>
      </c>
      <c r="H81" s="1">
        <v>70</v>
      </c>
      <c r="I81" s="1">
        <v>24</v>
      </c>
      <c r="J81" s="1">
        <v>10</v>
      </c>
      <c r="K81" s="1">
        <f t="shared" si="132"/>
        <v>1972</v>
      </c>
      <c r="L81" s="1">
        <f t="shared" si="114"/>
        <v>5595.45</v>
      </c>
      <c r="M81" s="1">
        <f t="shared" si="115"/>
        <v>5903.49</v>
      </c>
      <c r="N81" s="1">
        <f t="shared" si="116"/>
        <v>6037.89</v>
      </c>
      <c r="O81" s="1">
        <f t="shared" si="92"/>
        <v>6700</v>
      </c>
      <c r="P81" s="1">
        <v>1400</v>
      </c>
      <c r="Q81" s="1">
        <v>1300</v>
      </c>
      <c r="R81" s="11">
        <v>320</v>
      </c>
      <c r="S81" s="13">
        <v>676</v>
      </c>
      <c r="T81" s="13">
        <v>520</v>
      </c>
      <c r="U81" s="13">
        <v>455</v>
      </c>
      <c r="V81" s="14">
        <f t="shared" si="93"/>
        <v>1651</v>
      </c>
      <c r="W81" s="13">
        <v>740</v>
      </c>
      <c r="X81" s="13">
        <f>145/2</f>
        <v>72.5</v>
      </c>
      <c r="Y81" s="13">
        <v>63</v>
      </c>
      <c r="Z81" s="13">
        <v>44</v>
      </c>
      <c r="AA81" s="11">
        <f t="shared" si="94"/>
        <v>5200</v>
      </c>
      <c r="AB81" s="12">
        <f t="shared" si="139"/>
        <v>479.725</v>
      </c>
      <c r="AC81" s="18">
        <f t="shared" si="95"/>
        <v>3476.45</v>
      </c>
      <c r="AD81" s="17">
        <f t="shared" si="117"/>
        <v>3784.49</v>
      </c>
      <c r="AE81" s="17">
        <f t="shared" si="118"/>
        <v>3918.89</v>
      </c>
      <c r="AF81" s="19">
        <v>48</v>
      </c>
      <c r="AG81" s="13">
        <v>24</v>
      </c>
      <c r="AH81" s="13">
        <v>25</v>
      </c>
      <c r="AI81" s="13">
        <v>6</v>
      </c>
      <c r="AJ81" s="21">
        <v>25.5</v>
      </c>
      <c r="AK81" s="21">
        <v>4</v>
      </c>
      <c r="AL81" s="21">
        <v>2.5</v>
      </c>
      <c r="AM81" s="21">
        <v>4.2</v>
      </c>
      <c r="AN81" s="13">
        <v>3.4</v>
      </c>
      <c r="AO81" s="13">
        <v>5</v>
      </c>
      <c r="AP81" s="13">
        <v>28</v>
      </c>
      <c r="AQ81" s="11">
        <f t="shared" si="96"/>
        <v>5200</v>
      </c>
      <c r="AR81" s="13">
        <f t="shared" si="133"/>
        <v>442.44</v>
      </c>
      <c r="AS81" s="13">
        <f t="shared" si="134"/>
        <v>308.04</v>
      </c>
      <c r="AT81" s="1">
        <f t="shared" si="119"/>
        <v>72</v>
      </c>
      <c r="AU81" s="1">
        <f t="shared" si="120"/>
        <v>25</v>
      </c>
      <c r="AV81" s="1" t="str">
        <f t="shared" si="135"/>
        <v>40</v>
      </c>
      <c r="AW81" s="1">
        <f t="shared" si="121"/>
        <v>1000</v>
      </c>
      <c r="AX81" s="1">
        <f t="shared" si="122"/>
        <v>70</v>
      </c>
      <c r="AY81" s="1">
        <f t="shared" si="123"/>
        <v>24</v>
      </c>
      <c r="AZ81" s="1" t="str">
        <f t="shared" si="124"/>
        <v>40.5</v>
      </c>
      <c r="BA81" s="1">
        <f t="shared" si="125"/>
        <v>972</v>
      </c>
      <c r="BB81" s="1">
        <f t="shared" si="126"/>
        <v>1972</v>
      </c>
      <c r="BC81" s="1">
        <f t="shared" si="127"/>
        <v>10</v>
      </c>
      <c r="BE81" s="1" t="str">
        <f t="shared" si="128"/>
        <v>147</v>
      </c>
      <c r="BI81" s="1">
        <f t="shared" si="129"/>
        <v>5595.45</v>
      </c>
      <c r="BJ81" s="1">
        <f t="shared" si="130"/>
        <v>5903.49</v>
      </c>
      <c r="BK81" s="1">
        <f t="shared" si="131"/>
        <v>6037.89</v>
      </c>
      <c r="BM81" s="1" t="e">
        <f>BI81*#REF!*BL81/1000</f>
        <v>#REF!</v>
      </c>
      <c r="BN81" s="1" t="e">
        <f>BJ81*#REF!*BL81/1000</f>
        <v>#REF!</v>
      </c>
      <c r="BO81" s="1" t="e">
        <f>BK81*#REF!*BL81/1000</f>
        <v>#REF!</v>
      </c>
      <c r="BP81" s="3">
        <v>0.88</v>
      </c>
      <c r="BR81" s="1">
        <f t="shared" si="136"/>
        <v>0</v>
      </c>
      <c r="BS81" s="1">
        <f t="shared" si="137"/>
        <v>0</v>
      </c>
      <c r="BT81" s="1">
        <f t="shared" si="138"/>
        <v>0</v>
      </c>
    </row>
    <row r="82" spans="1:72">
      <c r="A82" s="1">
        <v>79</v>
      </c>
      <c r="B82" s="8" t="s">
        <v>75</v>
      </c>
      <c r="D82" s="1">
        <v>5200</v>
      </c>
      <c r="F82" s="1">
        <v>72</v>
      </c>
      <c r="G82" s="1">
        <v>25</v>
      </c>
      <c r="H82" s="1">
        <v>70</v>
      </c>
      <c r="I82" s="1">
        <v>24</v>
      </c>
      <c r="J82" s="1">
        <v>10</v>
      </c>
      <c r="K82" s="1">
        <f t="shared" si="132"/>
        <v>1972</v>
      </c>
      <c r="L82" s="1">
        <f t="shared" si="114"/>
        <v>6085.55</v>
      </c>
      <c r="M82" s="1">
        <f t="shared" si="115"/>
        <v>6393.59</v>
      </c>
      <c r="N82" s="1">
        <f t="shared" si="116"/>
        <v>6527.99</v>
      </c>
      <c r="O82" s="1">
        <f t="shared" si="92"/>
        <v>6700</v>
      </c>
      <c r="P82" s="1">
        <v>1400</v>
      </c>
      <c r="Q82" s="1">
        <v>1300</v>
      </c>
      <c r="R82" s="11">
        <v>360</v>
      </c>
      <c r="S82" s="13">
        <v>768</v>
      </c>
      <c r="T82" s="13">
        <v>613</v>
      </c>
      <c r="U82" s="13">
        <v>542</v>
      </c>
      <c r="V82" s="14">
        <f t="shared" si="93"/>
        <v>1923</v>
      </c>
      <c r="W82" s="13">
        <v>898</v>
      </c>
      <c r="X82" s="13">
        <f>155/2</f>
        <v>77.5</v>
      </c>
      <c r="Y82" s="13">
        <v>63</v>
      </c>
      <c r="Z82" s="13">
        <v>44</v>
      </c>
      <c r="AA82" s="11">
        <f t="shared" si="94"/>
        <v>5200</v>
      </c>
      <c r="AB82" s="12">
        <f t="shared" si="139"/>
        <v>509.775</v>
      </c>
      <c r="AC82" s="18">
        <f t="shared" si="95"/>
        <v>3966.55</v>
      </c>
      <c r="AD82" s="17">
        <f t="shared" si="117"/>
        <v>4274.59</v>
      </c>
      <c r="AE82" s="17">
        <f t="shared" si="118"/>
        <v>4408.99</v>
      </c>
      <c r="AF82" s="19">
        <v>48</v>
      </c>
      <c r="AG82" s="13">
        <v>24</v>
      </c>
      <c r="AH82" s="13">
        <v>25</v>
      </c>
      <c r="AI82" s="13">
        <v>6</v>
      </c>
      <c r="AJ82" s="21">
        <v>25.5</v>
      </c>
      <c r="AK82" s="21">
        <v>4</v>
      </c>
      <c r="AL82" s="21">
        <v>2.5</v>
      </c>
      <c r="AM82" s="21">
        <v>4.2</v>
      </c>
      <c r="AN82" s="13">
        <v>3.4</v>
      </c>
      <c r="AO82" s="13">
        <v>5</v>
      </c>
      <c r="AP82" s="13">
        <v>28</v>
      </c>
      <c r="AQ82" s="11">
        <f t="shared" si="96"/>
        <v>5200</v>
      </c>
      <c r="AR82" s="13">
        <f t="shared" si="133"/>
        <v>442.44</v>
      </c>
      <c r="AS82" s="13">
        <f t="shared" si="134"/>
        <v>308.04</v>
      </c>
      <c r="AT82" s="1">
        <f t="shared" si="119"/>
        <v>72</v>
      </c>
      <c r="AU82" s="1">
        <f t="shared" si="120"/>
        <v>25</v>
      </c>
      <c r="AV82" s="1" t="str">
        <f t="shared" si="135"/>
        <v>40</v>
      </c>
      <c r="AW82" s="1">
        <f t="shared" si="121"/>
        <v>1000</v>
      </c>
      <c r="AX82" s="1">
        <f t="shared" si="122"/>
        <v>70</v>
      </c>
      <c r="AY82" s="1">
        <f t="shared" si="123"/>
        <v>24</v>
      </c>
      <c r="AZ82" s="1" t="str">
        <f t="shared" si="124"/>
        <v>40.5</v>
      </c>
      <c r="BA82" s="1">
        <f t="shared" si="125"/>
        <v>972</v>
      </c>
      <c r="BB82" s="1">
        <f t="shared" si="126"/>
        <v>1972</v>
      </c>
      <c r="BC82" s="1">
        <f t="shared" si="127"/>
        <v>10</v>
      </c>
      <c r="BE82" s="1" t="str">
        <f t="shared" si="128"/>
        <v>147</v>
      </c>
      <c r="BI82" s="1">
        <f t="shared" si="129"/>
        <v>6085.55</v>
      </c>
      <c r="BJ82" s="1">
        <f t="shared" si="130"/>
        <v>6393.59</v>
      </c>
      <c r="BK82" s="1">
        <f t="shared" si="131"/>
        <v>6527.99</v>
      </c>
      <c r="BM82" s="1" t="e">
        <f>BI82*#REF!*BL82/1000</f>
        <v>#REF!</v>
      </c>
      <c r="BN82" s="1" t="e">
        <f>BJ82*#REF!*BL82/1000</f>
        <v>#REF!</v>
      </c>
      <c r="BO82" s="1" t="e">
        <f>BK82*#REF!*BL82/1000</f>
        <v>#REF!</v>
      </c>
      <c r="BP82" s="3">
        <v>0.83</v>
      </c>
      <c r="BR82" s="1">
        <f t="shared" si="136"/>
        <v>0</v>
      </c>
      <c r="BS82" s="1">
        <f t="shared" si="137"/>
        <v>0</v>
      </c>
      <c r="BT82" s="1">
        <f t="shared" si="138"/>
        <v>0</v>
      </c>
    </row>
    <row r="83" spans="1:72">
      <c r="A83" s="1">
        <v>80</v>
      </c>
      <c r="B83" s="8" t="s">
        <v>75</v>
      </c>
      <c r="D83" s="1">
        <v>5200</v>
      </c>
      <c r="F83" s="1">
        <v>72</v>
      </c>
      <c r="G83" s="1">
        <v>25</v>
      </c>
      <c r="H83" s="1">
        <v>70</v>
      </c>
      <c r="I83" s="1">
        <v>24</v>
      </c>
      <c r="J83" s="1">
        <v>10</v>
      </c>
      <c r="K83" s="1">
        <f t="shared" si="132"/>
        <v>1972</v>
      </c>
      <c r="L83" s="1">
        <f t="shared" si="114"/>
        <v>6936.55</v>
      </c>
      <c r="M83" s="1">
        <f t="shared" si="115"/>
        <v>7244.59</v>
      </c>
      <c r="N83" s="1">
        <f t="shared" si="116"/>
        <v>7378.99</v>
      </c>
      <c r="O83" s="1">
        <f t="shared" si="92"/>
        <v>6700</v>
      </c>
      <c r="P83" s="1">
        <v>1400</v>
      </c>
      <c r="Q83" s="1">
        <v>1300</v>
      </c>
      <c r="R83" s="11">
        <v>400</v>
      </c>
      <c r="S83" s="13">
        <v>864</v>
      </c>
      <c r="T83" s="13">
        <v>778</v>
      </c>
      <c r="U83" s="13">
        <v>630</v>
      </c>
      <c r="V83" s="14">
        <f t="shared" si="93"/>
        <v>2272</v>
      </c>
      <c r="W83" s="13">
        <v>1400</v>
      </c>
      <c r="X83" s="13">
        <f>155/2</f>
        <v>77.5</v>
      </c>
      <c r="Y83" s="13">
        <v>63</v>
      </c>
      <c r="Z83" s="13">
        <v>44</v>
      </c>
      <c r="AA83" s="11">
        <f t="shared" si="94"/>
        <v>5200</v>
      </c>
      <c r="AB83" s="12">
        <f t="shared" si="139"/>
        <v>509.775</v>
      </c>
      <c r="AC83" s="18">
        <f t="shared" si="95"/>
        <v>4817.55</v>
      </c>
      <c r="AD83" s="17">
        <f t="shared" si="117"/>
        <v>5125.59</v>
      </c>
      <c r="AE83" s="17">
        <f t="shared" si="118"/>
        <v>5259.99</v>
      </c>
      <c r="AF83" s="19">
        <v>48</v>
      </c>
      <c r="AG83" s="13">
        <v>24</v>
      </c>
      <c r="AH83" s="13">
        <v>25</v>
      </c>
      <c r="AI83" s="13">
        <v>6</v>
      </c>
      <c r="AJ83" s="21">
        <v>25.5</v>
      </c>
      <c r="AK83" s="21">
        <v>4</v>
      </c>
      <c r="AL83" s="21">
        <v>2.5</v>
      </c>
      <c r="AM83" s="21">
        <v>4.2</v>
      </c>
      <c r="AN83" s="13">
        <v>3.4</v>
      </c>
      <c r="AO83" s="13">
        <v>5</v>
      </c>
      <c r="AP83" s="13">
        <v>28</v>
      </c>
      <c r="AQ83" s="11">
        <f t="shared" si="96"/>
        <v>5200</v>
      </c>
      <c r="AR83" s="13">
        <f t="shared" si="133"/>
        <v>442.44</v>
      </c>
      <c r="AS83" s="13">
        <f t="shared" si="134"/>
        <v>308.04</v>
      </c>
      <c r="AT83" s="1">
        <f t="shared" si="119"/>
        <v>72</v>
      </c>
      <c r="AU83" s="1">
        <f t="shared" si="120"/>
        <v>25</v>
      </c>
      <c r="AV83" s="1" t="str">
        <f t="shared" si="135"/>
        <v>40</v>
      </c>
      <c r="AW83" s="1">
        <f t="shared" si="121"/>
        <v>1000</v>
      </c>
      <c r="AX83" s="1">
        <f t="shared" si="122"/>
        <v>70</v>
      </c>
      <c r="AY83" s="1">
        <f t="shared" si="123"/>
        <v>24</v>
      </c>
      <c r="AZ83" s="1" t="str">
        <f t="shared" si="124"/>
        <v>40.5</v>
      </c>
      <c r="BA83" s="1">
        <f t="shared" si="125"/>
        <v>972</v>
      </c>
      <c r="BB83" s="1">
        <f t="shared" si="126"/>
        <v>1972</v>
      </c>
      <c r="BC83" s="1">
        <f t="shared" si="127"/>
        <v>10</v>
      </c>
      <c r="BE83" s="1" t="str">
        <f t="shared" si="128"/>
        <v>147</v>
      </c>
      <c r="BI83" s="1">
        <f t="shared" si="129"/>
        <v>6936.55</v>
      </c>
      <c r="BJ83" s="1">
        <f t="shared" si="130"/>
        <v>7244.59</v>
      </c>
      <c r="BK83" s="1">
        <f t="shared" si="131"/>
        <v>7378.99</v>
      </c>
      <c r="BM83" s="1" t="e">
        <f>BI83*#REF!*BL83/1000</f>
        <v>#REF!</v>
      </c>
      <c r="BN83" s="1" t="e">
        <f>BJ83*#REF!*BL83/1000</f>
        <v>#REF!</v>
      </c>
      <c r="BO83" s="1" t="e">
        <f>BK83*#REF!*BL83/1000</f>
        <v>#REF!</v>
      </c>
      <c r="BP83" s="3">
        <v>0.77</v>
      </c>
      <c r="BR83" s="1">
        <f t="shared" si="136"/>
        <v>0</v>
      </c>
      <c r="BS83" s="1">
        <f t="shared" si="137"/>
        <v>0</v>
      </c>
      <c r="BT83" s="1">
        <f t="shared" si="138"/>
        <v>0</v>
      </c>
    </row>
    <row r="84" spans="1:72">
      <c r="A84" s="1">
        <v>81</v>
      </c>
      <c r="B84" s="8" t="s">
        <v>75</v>
      </c>
      <c r="C84" s="1">
        <v>90</v>
      </c>
      <c r="D84" s="1">
        <v>5660</v>
      </c>
      <c r="F84" s="1">
        <v>72</v>
      </c>
      <c r="G84" s="1">
        <v>28</v>
      </c>
      <c r="H84" s="1">
        <v>70</v>
      </c>
      <c r="I84" s="1">
        <v>27</v>
      </c>
      <c r="J84" s="1">
        <v>10</v>
      </c>
      <c r="K84" s="1">
        <f t="shared" si="132"/>
        <v>2213.5</v>
      </c>
      <c r="L84" s="1">
        <f t="shared" si="114"/>
        <v>5179.65</v>
      </c>
      <c r="M84" s="1">
        <f t="shared" si="115"/>
        <v>5498.178</v>
      </c>
      <c r="N84" s="1">
        <f t="shared" si="116"/>
        <v>5643.618</v>
      </c>
      <c r="O84" s="1">
        <f t="shared" si="92"/>
        <v>7160</v>
      </c>
      <c r="P84" s="1">
        <v>1400</v>
      </c>
      <c r="Q84" s="1">
        <v>1300</v>
      </c>
      <c r="R84" s="11">
        <v>200</v>
      </c>
      <c r="S84" s="13">
        <v>579</v>
      </c>
      <c r="T84" s="13">
        <v>408</v>
      </c>
      <c r="U84" s="13">
        <v>380</v>
      </c>
      <c r="V84" s="14">
        <f t="shared" si="93"/>
        <v>1367</v>
      </c>
      <c r="W84" s="13">
        <v>300</v>
      </c>
      <c r="X84" s="13">
        <f>145/2</f>
        <v>72.5</v>
      </c>
      <c r="Y84" s="13">
        <v>63</v>
      </c>
      <c r="Z84" s="13">
        <v>44</v>
      </c>
      <c r="AA84" s="11">
        <f t="shared" si="94"/>
        <v>5660</v>
      </c>
      <c r="AB84" s="12">
        <f t="shared" si="139"/>
        <v>513.075</v>
      </c>
      <c r="AC84" s="18">
        <f t="shared" si="95"/>
        <v>2819.15</v>
      </c>
      <c r="AD84" s="17">
        <f t="shared" si="117"/>
        <v>3137.678</v>
      </c>
      <c r="AE84" s="17">
        <f t="shared" si="118"/>
        <v>3283.118</v>
      </c>
      <c r="AF84" s="19">
        <v>48</v>
      </c>
      <c r="AG84" s="13">
        <v>24</v>
      </c>
      <c r="AH84" s="13">
        <v>25</v>
      </c>
      <c r="AI84" s="13">
        <v>6</v>
      </c>
      <c r="AJ84" s="21">
        <v>25.5</v>
      </c>
      <c r="AK84" s="21">
        <v>4</v>
      </c>
      <c r="AL84" s="21">
        <v>2.5</v>
      </c>
      <c r="AM84" s="21">
        <v>4.2</v>
      </c>
      <c r="AN84" s="13">
        <v>3.4</v>
      </c>
      <c r="AO84" s="13">
        <v>5</v>
      </c>
      <c r="AP84" s="13">
        <v>28</v>
      </c>
      <c r="AQ84" s="11">
        <f t="shared" si="96"/>
        <v>5660</v>
      </c>
      <c r="AR84" s="13">
        <f t="shared" si="133"/>
        <v>463.968</v>
      </c>
      <c r="AS84" s="13">
        <f t="shared" si="134"/>
        <v>318.528</v>
      </c>
      <c r="AT84" s="1">
        <f t="shared" si="119"/>
        <v>72</v>
      </c>
      <c r="AU84" s="1">
        <f t="shared" si="120"/>
        <v>28</v>
      </c>
      <c r="AV84" s="1" t="str">
        <f t="shared" si="135"/>
        <v>40</v>
      </c>
      <c r="AW84" s="1">
        <f t="shared" si="121"/>
        <v>1120</v>
      </c>
      <c r="AX84" s="1">
        <f t="shared" si="122"/>
        <v>70</v>
      </c>
      <c r="AY84" s="1">
        <f t="shared" si="123"/>
        <v>27</v>
      </c>
      <c r="AZ84" s="1" t="str">
        <f t="shared" si="124"/>
        <v>40.5</v>
      </c>
      <c r="BA84" s="1">
        <f t="shared" si="125"/>
        <v>1093.5</v>
      </c>
      <c r="BB84" s="1">
        <f t="shared" si="126"/>
        <v>2213.5</v>
      </c>
      <c r="BC84" s="1">
        <f t="shared" si="127"/>
        <v>10</v>
      </c>
      <c r="BE84" s="1" t="str">
        <f t="shared" si="128"/>
        <v>147</v>
      </c>
      <c r="BI84" s="1">
        <f t="shared" si="129"/>
        <v>5179.65</v>
      </c>
      <c r="BJ84" s="1">
        <f t="shared" si="130"/>
        <v>5498.178</v>
      </c>
      <c r="BK84" s="1">
        <f t="shared" si="131"/>
        <v>5643.618</v>
      </c>
      <c r="BM84" s="1" t="e">
        <f>BI84*#REF!*BL84/1000</f>
        <v>#REF!</v>
      </c>
      <c r="BN84" s="1" t="e">
        <f>BJ84*#REF!*BL84/1000</f>
        <v>#REF!</v>
      </c>
      <c r="BO84" s="1" t="e">
        <f>BK84*#REF!*BL84/1000</f>
        <v>#REF!</v>
      </c>
      <c r="BP84" s="3">
        <v>0.99</v>
      </c>
      <c r="BR84" s="1">
        <f t="shared" si="136"/>
        <v>0</v>
      </c>
      <c r="BS84" s="1">
        <f t="shared" si="137"/>
        <v>0</v>
      </c>
      <c r="BT84" s="1">
        <f t="shared" si="138"/>
        <v>0</v>
      </c>
    </row>
    <row r="85" spans="1:72">
      <c r="A85" s="1">
        <v>82</v>
      </c>
      <c r="B85" s="8" t="s">
        <v>75</v>
      </c>
      <c r="D85" s="1">
        <v>5660</v>
      </c>
      <c r="F85" s="1">
        <v>72</v>
      </c>
      <c r="G85" s="1">
        <v>28</v>
      </c>
      <c r="H85" s="1">
        <v>70</v>
      </c>
      <c r="I85" s="1">
        <v>27</v>
      </c>
      <c r="J85" s="1">
        <v>10</v>
      </c>
      <c r="K85" s="1">
        <f t="shared" si="132"/>
        <v>2213.5</v>
      </c>
      <c r="L85" s="1">
        <f t="shared" si="114"/>
        <v>5361.65</v>
      </c>
      <c r="M85" s="1">
        <f t="shared" si="115"/>
        <v>5680.178</v>
      </c>
      <c r="N85" s="1">
        <f t="shared" si="116"/>
        <v>5825.618</v>
      </c>
      <c r="O85" s="1">
        <f t="shared" si="92"/>
        <v>7160</v>
      </c>
      <c r="P85" s="1">
        <v>1400</v>
      </c>
      <c r="Q85" s="1">
        <v>1300</v>
      </c>
      <c r="R85" s="11">
        <v>250</v>
      </c>
      <c r="S85" s="13">
        <v>579</v>
      </c>
      <c r="T85" s="13">
        <v>439</v>
      </c>
      <c r="U85" s="13">
        <v>381</v>
      </c>
      <c r="V85" s="14">
        <f t="shared" si="93"/>
        <v>1399</v>
      </c>
      <c r="W85" s="13">
        <v>450</v>
      </c>
      <c r="X85" s="13">
        <f>145/2</f>
        <v>72.5</v>
      </c>
      <c r="Y85" s="13">
        <v>63</v>
      </c>
      <c r="Z85" s="13">
        <v>44</v>
      </c>
      <c r="AA85" s="11">
        <f t="shared" si="94"/>
        <v>5660</v>
      </c>
      <c r="AB85" s="12">
        <f t="shared" si="139"/>
        <v>513.075</v>
      </c>
      <c r="AC85" s="18">
        <f t="shared" si="95"/>
        <v>3001.15</v>
      </c>
      <c r="AD85" s="17">
        <f t="shared" si="117"/>
        <v>3319.678</v>
      </c>
      <c r="AE85" s="17">
        <f t="shared" si="118"/>
        <v>3465.118</v>
      </c>
      <c r="AF85" s="19">
        <v>48</v>
      </c>
      <c r="AG85" s="13">
        <v>24</v>
      </c>
      <c r="AH85" s="13">
        <v>25</v>
      </c>
      <c r="AI85" s="13">
        <v>6</v>
      </c>
      <c r="AJ85" s="21">
        <v>25.5</v>
      </c>
      <c r="AK85" s="21">
        <v>4</v>
      </c>
      <c r="AL85" s="21">
        <v>2.5</v>
      </c>
      <c r="AM85" s="21">
        <v>4.2</v>
      </c>
      <c r="AN85" s="13">
        <v>3.4</v>
      </c>
      <c r="AO85" s="13">
        <v>5</v>
      </c>
      <c r="AP85" s="13">
        <v>28</v>
      </c>
      <c r="AQ85" s="11">
        <f t="shared" si="96"/>
        <v>5660</v>
      </c>
      <c r="AR85" s="13">
        <f t="shared" si="133"/>
        <v>463.968</v>
      </c>
      <c r="AS85" s="13">
        <f t="shared" si="134"/>
        <v>318.528</v>
      </c>
      <c r="AT85" s="1">
        <f t="shared" si="119"/>
        <v>72</v>
      </c>
      <c r="AU85" s="1">
        <f t="shared" si="120"/>
        <v>28</v>
      </c>
      <c r="AV85" s="1" t="str">
        <f t="shared" si="135"/>
        <v>40</v>
      </c>
      <c r="AW85" s="1">
        <f t="shared" si="121"/>
        <v>1120</v>
      </c>
      <c r="AX85" s="1">
        <f t="shared" si="122"/>
        <v>70</v>
      </c>
      <c r="AY85" s="1">
        <f t="shared" si="123"/>
        <v>27</v>
      </c>
      <c r="AZ85" s="1" t="str">
        <f t="shared" si="124"/>
        <v>40.5</v>
      </c>
      <c r="BA85" s="1">
        <f t="shared" si="125"/>
        <v>1093.5</v>
      </c>
      <c r="BB85" s="1">
        <f t="shared" si="126"/>
        <v>2213.5</v>
      </c>
      <c r="BC85" s="1">
        <f t="shared" si="127"/>
        <v>10</v>
      </c>
      <c r="BE85" s="1" t="str">
        <f t="shared" si="128"/>
        <v>147</v>
      </c>
      <c r="BI85" s="1">
        <f t="shared" si="129"/>
        <v>5361.65</v>
      </c>
      <c r="BJ85" s="1">
        <f t="shared" si="130"/>
        <v>5680.178</v>
      </c>
      <c r="BK85" s="1">
        <f t="shared" si="131"/>
        <v>5825.618</v>
      </c>
      <c r="BM85" s="1" t="e">
        <f>BI85*#REF!*BL85/1000</f>
        <v>#REF!</v>
      </c>
      <c r="BN85" s="1" t="e">
        <f>BJ85*#REF!*BL85/1000</f>
        <v>#REF!</v>
      </c>
      <c r="BO85" s="1" t="e">
        <f>BK85*#REF!*BL85/1000</f>
        <v>#REF!</v>
      </c>
      <c r="BP85" s="3">
        <v>0.94</v>
      </c>
      <c r="BR85" s="1">
        <f t="shared" si="136"/>
        <v>0</v>
      </c>
      <c r="BS85" s="1">
        <f t="shared" si="137"/>
        <v>0</v>
      </c>
      <c r="BT85" s="1">
        <f t="shared" si="138"/>
        <v>0</v>
      </c>
    </row>
    <row r="86" spans="1:72">
      <c r="A86" s="1">
        <v>83</v>
      </c>
      <c r="B86" s="8" t="s">
        <v>75</v>
      </c>
      <c r="D86" s="1">
        <v>5660</v>
      </c>
      <c r="F86" s="1">
        <v>72</v>
      </c>
      <c r="G86" s="1">
        <v>28</v>
      </c>
      <c r="H86" s="1">
        <v>70</v>
      </c>
      <c r="I86" s="1">
        <v>27</v>
      </c>
      <c r="J86" s="1">
        <v>10</v>
      </c>
      <c r="K86" s="1">
        <f t="shared" si="132"/>
        <v>2213.5</v>
      </c>
      <c r="L86" s="1">
        <f t="shared" si="114"/>
        <v>5903.65</v>
      </c>
      <c r="M86" s="1">
        <f t="shared" si="115"/>
        <v>6222.178</v>
      </c>
      <c r="N86" s="1">
        <f t="shared" si="116"/>
        <v>6367.618</v>
      </c>
      <c r="O86" s="1">
        <f t="shared" si="92"/>
        <v>7160</v>
      </c>
      <c r="P86" s="1">
        <v>1400</v>
      </c>
      <c r="Q86" s="1">
        <v>1300</v>
      </c>
      <c r="R86" s="11">
        <v>320</v>
      </c>
      <c r="S86" s="13">
        <v>676</v>
      </c>
      <c r="T86" s="13">
        <v>520</v>
      </c>
      <c r="U86" s="13">
        <v>455</v>
      </c>
      <c r="V86" s="14">
        <f t="shared" si="93"/>
        <v>1651</v>
      </c>
      <c r="W86" s="13">
        <v>740</v>
      </c>
      <c r="X86" s="13">
        <f>145/2</f>
        <v>72.5</v>
      </c>
      <c r="Y86" s="13">
        <v>63</v>
      </c>
      <c r="Z86" s="13">
        <v>44</v>
      </c>
      <c r="AA86" s="11">
        <f t="shared" si="94"/>
        <v>5660</v>
      </c>
      <c r="AB86" s="12">
        <f t="shared" si="139"/>
        <v>513.075</v>
      </c>
      <c r="AC86" s="18">
        <f t="shared" si="95"/>
        <v>3543.15</v>
      </c>
      <c r="AD86" s="17">
        <f t="shared" si="117"/>
        <v>3861.678</v>
      </c>
      <c r="AE86" s="17">
        <f t="shared" si="118"/>
        <v>4007.118</v>
      </c>
      <c r="AF86" s="19">
        <v>48</v>
      </c>
      <c r="AG86" s="13">
        <v>24</v>
      </c>
      <c r="AH86" s="13">
        <v>25</v>
      </c>
      <c r="AI86" s="13">
        <v>6</v>
      </c>
      <c r="AJ86" s="21">
        <v>25.5</v>
      </c>
      <c r="AK86" s="21">
        <v>4</v>
      </c>
      <c r="AL86" s="21">
        <v>2.5</v>
      </c>
      <c r="AM86" s="21">
        <v>4.2</v>
      </c>
      <c r="AN86" s="13">
        <v>3.4</v>
      </c>
      <c r="AO86" s="13">
        <v>5</v>
      </c>
      <c r="AP86" s="13">
        <v>28</v>
      </c>
      <c r="AQ86" s="11">
        <f t="shared" si="96"/>
        <v>5660</v>
      </c>
      <c r="AR86" s="13">
        <f t="shared" si="133"/>
        <v>463.968</v>
      </c>
      <c r="AS86" s="13">
        <f t="shared" si="134"/>
        <v>318.528</v>
      </c>
      <c r="AT86" s="1">
        <f t="shared" si="119"/>
        <v>72</v>
      </c>
      <c r="AU86" s="1">
        <f t="shared" si="120"/>
        <v>28</v>
      </c>
      <c r="AV86" s="1" t="str">
        <f t="shared" si="135"/>
        <v>40</v>
      </c>
      <c r="AW86" s="1">
        <f t="shared" si="121"/>
        <v>1120</v>
      </c>
      <c r="AX86" s="1">
        <f t="shared" si="122"/>
        <v>70</v>
      </c>
      <c r="AY86" s="1">
        <f t="shared" si="123"/>
        <v>27</v>
      </c>
      <c r="AZ86" s="1" t="str">
        <f t="shared" si="124"/>
        <v>40.5</v>
      </c>
      <c r="BA86" s="1">
        <f t="shared" si="125"/>
        <v>1093.5</v>
      </c>
      <c r="BB86" s="1">
        <f t="shared" si="126"/>
        <v>2213.5</v>
      </c>
      <c r="BC86" s="1">
        <f t="shared" si="127"/>
        <v>10</v>
      </c>
      <c r="BE86" s="1" t="str">
        <f t="shared" si="128"/>
        <v>147</v>
      </c>
      <c r="BI86" s="1">
        <f t="shared" si="129"/>
        <v>5903.65</v>
      </c>
      <c r="BJ86" s="1">
        <f t="shared" si="130"/>
        <v>6222.178</v>
      </c>
      <c r="BK86" s="1">
        <f t="shared" si="131"/>
        <v>6367.618</v>
      </c>
      <c r="BM86" s="1" t="e">
        <f>BI86*#REF!*BL86/1000</f>
        <v>#REF!</v>
      </c>
      <c r="BN86" s="1" t="e">
        <f>BJ86*#REF!*BL86/1000</f>
        <v>#REF!</v>
      </c>
      <c r="BO86" s="1" t="e">
        <f>BK86*#REF!*BL86/1000</f>
        <v>#REF!</v>
      </c>
      <c r="BP86" s="3">
        <v>0.88</v>
      </c>
      <c r="BR86" s="1">
        <f t="shared" si="136"/>
        <v>0</v>
      </c>
      <c r="BS86" s="1">
        <f t="shared" si="137"/>
        <v>0</v>
      </c>
      <c r="BT86" s="1">
        <f t="shared" si="138"/>
        <v>0</v>
      </c>
    </row>
    <row r="87" spans="1:72">
      <c r="A87" s="1">
        <v>84</v>
      </c>
      <c r="B87" s="8" t="s">
        <v>75</v>
      </c>
      <c r="D87" s="1">
        <v>5660</v>
      </c>
      <c r="F87" s="1">
        <v>72</v>
      </c>
      <c r="G87" s="1">
        <v>28</v>
      </c>
      <c r="H87" s="1">
        <v>70</v>
      </c>
      <c r="I87" s="1">
        <v>27</v>
      </c>
      <c r="J87" s="1">
        <v>10</v>
      </c>
      <c r="K87" s="1">
        <f t="shared" si="132"/>
        <v>2213.5</v>
      </c>
      <c r="L87" s="1">
        <f t="shared" si="114"/>
        <v>6398.35</v>
      </c>
      <c r="M87" s="1">
        <f t="shared" si="115"/>
        <v>6716.878</v>
      </c>
      <c r="N87" s="1">
        <f t="shared" si="116"/>
        <v>6862.318</v>
      </c>
      <c r="O87" s="1">
        <f t="shared" si="92"/>
        <v>7160</v>
      </c>
      <c r="P87" s="1">
        <v>1400</v>
      </c>
      <c r="Q87" s="1">
        <v>1300</v>
      </c>
      <c r="R87" s="11">
        <v>360</v>
      </c>
      <c r="S87" s="13">
        <v>768</v>
      </c>
      <c r="T87" s="13">
        <v>613</v>
      </c>
      <c r="U87" s="13">
        <v>542</v>
      </c>
      <c r="V87" s="14">
        <f t="shared" si="93"/>
        <v>1923</v>
      </c>
      <c r="W87" s="13">
        <v>898</v>
      </c>
      <c r="X87" s="13">
        <f>155/2</f>
        <v>77.5</v>
      </c>
      <c r="Y87" s="13">
        <v>63</v>
      </c>
      <c r="Z87" s="13">
        <v>44</v>
      </c>
      <c r="AA87" s="11">
        <f t="shared" si="94"/>
        <v>5660</v>
      </c>
      <c r="AB87" s="12">
        <f t="shared" si="139"/>
        <v>545.425</v>
      </c>
      <c r="AC87" s="18">
        <f t="shared" si="95"/>
        <v>4037.85</v>
      </c>
      <c r="AD87" s="17">
        <f t="shared" si="117"/>
        <v>4356.378</v>
      </c>
      <c r="AE87" s="17">
        <f t="shared" si="118"/>
        <v>4501.818</v>
      </c>
      <c r="AF87" s="19">
        <v>48</v>
      </c>
      <c r="AG87" s="13">
        <v>24</v>
      </c>
      <c r="AH87" s="13">
        <v>25</v>
      </c>
      <c r="AI87" s="13">
        <v>6</v>
      </c>
      <c r="AJ87" s="21">
        <v>25.5</v>
      </c>
      <c r="AK87" s="21">
        <v>4</v>
      </c>
      <c r="AL87" s="21">
        <v>2.5</v>
      </c>
      <c r="AM87" s="21">
        <v>4.2</v>
      </c>
      <c r="AN87" s="13">
        <v>3.4</v>
      </c>
      <c r="AO87" s="13">
        <v>5</v>
      </c>
      <c r="AP87" s="13">
        <v>28</v>
      </c>
      <c r="AQ87" s="11">
        <f t="shared" si="96"/>
        <v>5660</v>
      </c>
      <c r="AR87" s="13">
        <f t="shared" si="133"/>
        <v>463.968</v>
      </c>
      <c r="AS87" s="13">
        <f t="shared" si="134"/>
        <v>318.528</v>
      </c>
      <c r="AT87" s="1">
        <f t="shared" si="119"/>
        <v>72</v>
      </c>
      <c r="AU87" s="1">
        <f t="shared" si="120"/>
        <v>28</v>
      </c>
      <c r="AV87" s="1" t="str">
        <f t="shared" si="135"/>
        <v>40</v>
      </c>
      <c r="AW87" s="1">
        <f t="shared" si="121"/>
        <v>1120</v>
      </c>
      <c r="AX87" s="1">
        <f t="shared" si="122"/>
        <v>70</v>
      </c>
      <c r="AY87" s="1">
        <f t="shared" si="123"/>
        <v>27</v>
      </c>
      <c r="AZ87" s="1" t="str">
        <f t="shared" si="124"/>
        <v>40.5</v>
      </c>
      <c r="BA87" s="1">
        <f t="shared" si="125"/>
        <v>1093.5</v>
      </c>
      <c r="BB87" s="1">
        <f t="shared" si="126"/>
        <v>2213.5</v>
      </c>
      <c r="BC87" s="1">
        <f t="shared" si="127"/>
        <v>10</v>
      </c>
      <c r="BE87" s="1" t="str">
        <f t="shared" si="128"/>
        <v>147</v>
      </c>
      <c r="BI87" s="1">
        <f t="shared" si="129"/>
        <v>6398.35</v>
      </c>
      <c r="BJ87" s="1">
        <f t="shared" si="130"/>
        <v>6716.878</v>
      </c>
      <c r="BK87" s="1">
        <f t="shared" si="131"/>
        <v>6862.318</v>
      </c>
      <c r="BM87" s="1" t="e">
        <f>BI87*#REF!*BL87/1000</f>
        <v>#REF!</v>
      </c>
      <c r="BN87" s="1" t="e">
        <f>BJ87*#REF!*BL87/1000</f>
        <v>#REF!</v>
      </c>
      <c r="BO87" s="1" t="e">
        <f>BK87*#REF!*BL87/1000</f>
        <v>#REF!</v>
      </c>
      <c r="BP87" s="3">
        <v>0.83</v>
      </c>
      <c r="BR87" s="1">
        <f t="shared" si="136"/>
        <v>0</v>
      </c>
      <c r="BS87" s="1">
        <f t="shared" si="137"/>
        <v>0</v>
      </c>
      <c r="BT87" s="1">
        <f t="shared" si="138"/>
        <v>0</v>
      </c>
    </row>
    <row r="88" spans="1:72">
      <c r="A88" s="1">
        <v>85</v>
      </c>
      <c r="B88" s="8" t="s">
        <v>75</v>
      </c>
      <c r="D88" s="1">
        <v>5660</v>
      </c>
      <c r="F88" s="1">
        <v>72</v>
      </c>
      <c r="G88" s="1">
        <v>28</v>
      </c>
      <c r="H88" s="1">
        <v>70</v>
      </c>
      <c r="I88" s="1">
        <v>27</v>
      </c>
      <c r="J88" s="1">
        <v>10</v>
      </c>
      <c r="K88" s="1">
        <f t="shared" si="132"/>
        <v>2213.5</v>
      </c>
      <c r="L88" s="1">
        <f t="shared" si="114"/>
        <v>7249.35</v>
      </c>
      <c r="M88" s="1">
        <f t="shared" si="115"/>
        <v>7567.878</v>
      </c>
      <c r="N88" s="1">
        <f t="shared" si="116"/>
        <v>7713.318</v>
      </c>
      <c r="O88" s="1">
        <f t="shared" si="92"/>
        <v>7160</v>
      </c>
      <c r="P88" s="1">
        <v>1400</v>
      </c>
      <c r="Q88" s="1">
        <v>1300</v>
      </c>
      <c r="R88" s="11">
        <v>400</v>
      </c>
      <c r="S88" s="13">
        <v>864</v>
      </c>
      <c r="T88" s="13">
        <v>778</v>
      </c>
      <c r="U88" s="13">
        <v>630</v>
      </c>
      <c r="V88" s="14">
        <f t="shared" si="93"/>
        <v>2272</v>
      </c>
      <c r="W88" s="13">
        <v>1400</v>
      </c>
      <c r="X88" s="13">
        <f>155/2</f>
        <v>77.5</v>
      </c>
      <c r="Y88" s="13">
        <v>63</v>
      </c>
      <c r="Z88" s="13">
        <v>44</v>
      </c>
      <c r="AA88" s="11">
        <f t="shared" si="94"/>
        <v>5660</v>
      </c>
      <c r="AB88" s="12">
        <f t="shared" si="139"/>
        <v>545.425</v>
      </c>
      <c r="AC88" s="18">
        <f t="shared" si="95"/>
        <v>4888.85</v>
      </c>
      <c r="AD88" s="17">
        <f t="shared" si="117"/>
        <v>5207.378</v>
      </c>
      <c r="AE88" s="17">
        <f t="shared" si="118"/>
        <v>5352.818</v>
      </c>
      <c r="AF88" s="19">
        <v>48</v>
      </c>
      <c r="AG88" s="13">
        <v>24</v>
      </c>
      <c r="AH88" s="13">
        <v>25</v>
      </c>
      <c r="AI88" s="13">
        <v>6</v>
      </c>
      <c r="AJ88" s="21">
        <v>25.5</v>
      </c>
      <c r="AK88" s="21">
        <v>4</v>
      </c>
      <c r="AL88" s="21">
        <v>2.5</v>
      </c>
      <c r="AM88" s="21">
        <v>4.2</v>
      </c>
      <c r="AN88" s="13">
        <v>3.4</v>
      </c>
      <c r="AO88" s="13">
        <v>5</v>
      </c>
      <c r="AP88" s="13">
        <v>28</v>
      </c>
      <c r="AQ88" s="11">
        <f t="shared" si="96"/>
        <v>5660</v>
      </c>
      <c r="AR88" s="13">
        <f t="shared" si="133"/>
        <v>463.968</v>
      </c>
      <c r="AS88" s="13">
        <f t="shared" si="134"/>
        <v>318.528</v>
      </c>
      <c r="AT88" s="1">
        <f t="shared" si="119"/>
        <v>72</v>
      </c>
      <c r="AU88" s="1">
        <f t="shared" si="120"/>
        <v>28</v>
      </c>
      <c r="AV88" s="1" t="str">
        <f t="shared" si="135"/>
        <v>40</v>
      </c>
      <c r="AW88" s="1">
        <f t="shared" si="121"/>
        <v>1120</v>
      </c>
      <c r="AX88" s="1">
        <f t="shared" si="122"/>
        <v>70</v>
      </c>
      <c r="AY88" s="1">
        <f t="shared" si="123"/>
        <v>27</v>
      </c>
      <c r="AZ88" s="1" t="str">
        <f t="shared" si="124"/>
        <v>40.5</v>
      </c>
      <c r="BA88" s="1">
        <f t="shared" si="125"/>
        <v>1093.5</v>
      </c>
      <c r="BB88" s="1">
        <f t="shared" si="126"/>
        <v>2213.5</v>
      </c>
      <c r="BC88" s="1">
        <f t="shared" si="127"/>
        <v>10</v>
      </c>
      <c r="BE88" s="1" t="str">
        <f t="shared" si="128"/>
        <v>147</v>
      </c>
      <c r="BI88" s="1">
        <f t="shared" si="129"/>
        <v>7249.35</v>
      </c>
      <c r="BJ88" s="1">
        <f t="shared" si="130"/>
        <v>7567.878</v>
      </c>
      <c r="BK88" s="1">
        <f t="shared" si="131"/>
        <v>7713.318</v>
      </c>
      <c r="BM88" s="1" t="e">
        <f>BI88*#REF!*BL88/1000</f>
        <v>#REF!</v>
      </c>
      <c r="BN88" s="1" t="e">
        <f>BJ88*#REF!*BL88/1000</f>
        <v>#REF!</v>
      </c>
      <c r="BO88" s="1" t="e">
        <f>BK88*#REF!*BL88/1000</f>
        <v>#REF!</v>
      </c>
      <c r="BP88" s="3">
        <v>0.77</v>
      </c>
      <c r="BR88" s="1">
        <f t="shared" si="136"/>
        <v>0</v>
      </c>
      <c r="BS88" s="1">
        <f t="shared" si="137"/>
        <v>0</v>
      </c>
      <c r="BT88" s="1">
        <f t="shared" si="138"/>
        <v>0</v>
      </c>
    </row>
    <row r="89" spans="1:72">
      <c r="A89" s="1">
        <v>86</v>
      </c>
      <c r="B89" s="8" t="s">
        <v>75</v>
      </c>
      <c r="C89" s="1">
        <v>100</v>
      </c>
      <c r="D89" s="1">
        <v>6100</v>
      </c>
      <c r="F89" s="1">
        <v>72</v>
      </c>
      <c r="G89" s="1">
        <v>31</v>
      </c>
      <c r="H89" s="1">
        <v>70</v>
      </c>
      <c r="I89" s="1">
        <v>30</v>
      </c>
      <c r="J89" s="1">
        <v>10</v>
      </c>
      <c r="K89" s="1">
        <f t="shared" si="132"/>
        <v>2455</v>
      </c>
      <c r="L89" s="1">
        <f t="shared" si="114"/>
        <v>5484.95</v>
      </c>
      <c r="M89" s="1">
        <f t="shared" si="115"/>
        <v>5813.51</v>
      </c>
      <c r="N89" s="1">
        <f t="shared" si="116"/>
        <v>5969.51</v>
      </c>
      <c r="O89" s="1">
        <f t="shared" si="92"/>
        <v>7600</v>
      </c>
      <c r="P89" s="1">
        <v>1400</v>
      </c>
      <c r="Q89" s="1">
        <v>1300</v>
      </c>
      <c r="R89" s="11">
        <v>200</v>
      </c>
      <c r="S89" s="13">
        <v>579</v>
      </c>
      <c r="T89" s="13">
        <v>408</v>
      </c>
      <c r="U89" s="13">
        <v>380</v>
      </c>
      <c r="V89" s="14">
        <f t="shared" si="93"/>
        <v>1367</v>
      </c>
      <c r="W89" s="13">
        <v>300</v>
      </c>
      <c r="X89" s="13">
        <f>145/2</f>
        <v>72.5</v>
      </c>
      <c r="Y89" s="13">
        <v>63</v>
      </c>
      <c r="Z89" s="13">
        <v>44</v>
      </c>
      <c r="AA89" s="11">
        <f t="shared" si="94"/>
        <v>6100</v>
      </c>
      <c r="AB89" s="12">
        <f t="shared" si="139"/>
        <v>544.975</v>
      </c>
      <c r="AC89" s="18">
        <f t="shared" si="95"/>
        <v>2882.95</v>
      </c>
      <c r="AD89" s="17">
        <f t="shared" si="117"/>
        <v>3211.51</v>
      </c>
      <c r="AE89" s="17">
        <f t="shared" si="118"/>
        <v>3367.51</v>
      </c>
      <c r="AF89" s="19">
        <v>48</v>
      </c>
      <c r="AG89" s="13">
        <v>24</v>
      </c>
      <c r="AH89" s="13">
        <v>25</v>
      </c>
      <c r="AI89" s="13">
        <v>6</v>
      </c>
      <c r="AJ89" s="21">
        <v>25.5</v>
      </c>
      <c r="AK89" s="21">
        <v>4</v>
      </c>
      <c r="AL89" s="21">
        <v>2.5</v>
      </c>
      <c r="AM89" s="21">
        <v>4.2</v>
      </c>
      <c r="AN89" s="13">
        <v>3.4</v>
      </c>
      <c r="AO89" s="13">
        <v>5</v>
      </c>
      <c r="AP89" s="13">
        <v>28</v>
      </c>
      <c r="AQ89" s="11">
        <f t="shared" si="96"/>
        <v>6100</v>
      </c>
      <c r="AR89" s="13">
        <f t="shared" si="133"/>
        <v>484.56</v>
      </c>
      <c r="AS89" s="13">
        <f t="shared" si="134"/>
        <v>328.56</v>
      </c>
      <c r="AT89" s="1">
        <f t="shared" si="119"/>
        <v>72</v>
      </c>
      <c r="AU89" s="1">
        <f t="shared" si="120"/>
        <v>31</v>
      </c>
      <c r="AV89" s="1" t="str">
        <f t="shared" si="135"/>
        <v>40</v>
      </c>
      <c r="AW89" s="1">
        <f t="shared" si="121"/>
        <v>1240</v>
      </c>
      <c r="AX89" s="1">
        <f t="shared" si="122"/>
        <v>70</v>
      </c>
      <c r="AY89" s="1">
        <f t="shared" si="123"/>
        <v>30</v>
      </c>
      <c r="AZ89" s="1" t="str">
        <f t="shared" si="124"/>
        <v>40.5</v>
      </c>
      <c r="BA89" s="1">
        <f t="shared" si="125"/>
        <v>1215</v>
      </c>
      <c r="BB89" s="1">
        <f t="shared" si="126"/>
        <v>2455</v>
      </c>
      <c r="BC89" s="1">
        <f t="shared" si="127"/>
        <v>10</v>
      </c>
      <c r="BE89" s="1" t="str">
        <f t="shared" si="128"/>
        <v>147</v>
      </c>
      <c r="BI89" s="1">
        <f t="shared" si="129"/>
        <v>5484.95</v>
      </c>
      <c r="BJ89" s="1">
        <f t="shared" si="130"/>
        <v>5813.51</v>
      </c>
      <c r="BK89" s="1">
        <f t="shared" si="131"/>
        <v>5969.51</v>
      </c>
      <c r="BM89" s="1" t="e">
        <f>BI89*#REF!*BL89/1000</f>
        <v>#REF!</v>
      </c>
      <c r="BN89" s="1" t="e">
        <f>BJ89*#REF!*BL89/1000</f>
        <v>#REF!</v>
      </c>
      <c r="BO89" s="1" t="e">
        <f>BK89*#REF!*BL89/1000</f>
        <v>#REF!</v>
      </c>
      <c r="BP89" s="3">
        <v>0.94</v>
      </c>
      <c r="BR89" s="1">
        <f t="shared" si="136"/>
        <v>0</v>
      </c>
      <c r="BS89" s="1">
        <f t="shared" si="137"/>
        <v>0</v>
      </c>
      <c r="BT89" s="1">
        <f t="shared" si="138"/>
        <v>0</v>
      </c>
    </row>
    <row r="90" spans="1:72">
      <c r="A90" s="1">
        <v>87</v>
      </c>
      <c r="B90" s="8" t="s">
        <v>75</v>
      </c>
      <c r="D90" s="1">
        <v>6100</v>
      </c>
      <c r="F90" s="1">
        <v>72</v>
      </c>
      <c r="G90" s="1">
        <v>31</v>
      </c>
      <c r="H90" s="1">
        <v>70</v>
      </c>
      <c r="I90" s="1">
        <v>30</v>
      </c>
      <c r="J90" s="1">
        <v>10</v>
      </c>
      <c r="K90" s="1">
        <f t="shared" si="132"/>
        <v>2455</v>
      </c>
      <c r="L90" s="1">
        <f t="shared" si="114"/>
        <v>5666.95</v>
      </c>
      <c r="M90" s="1">
        <f t="shared" si="115"/>
        <v>5995.51</v>
      </c>
      <c r="N90" s="1">
        <f t="shared" si="116"/>
        <v>6151.51</v>
      </c>
      <c r="O90" s="1">
        <f t="shared" si="92"/>
        <v>7600</v>
      </c>
      <c r="P90" s="1">
        <v>1400</v>
      </c>
      <c r="Q90" s="1">
        <v>1300</v>
      </c>
      <c r="R90" s="11">
        <v>250</v>
      </c>
      <c r="S90" s="13">
        <v>579</v>
      </c>
      <c r="T90" s="13">
        <v>439</v>
      </c>
      <c r="U90" s="13">
        <v>381</v>
      </c>
      <c r="V90" s="14">
        <f t="shared" si="93"/>
        <v>1399</v>
      </c>
      <c r="W90" s="13">
        <v>450</v>
      </c>
      <c r="X90" s="13">
        <f>145/2</f>
        <v>72.5</v>
      </c>
      <c r="Y90" s="13">
        <v>63</v>
      </c>
      <c r="Z90" s="13">
        <v>44</v>
      </c>
      <c r="AA90" s="11">
        <f t="shared" si="94"/>
        <v>6100</v>
      </c>
      <c r="AB90" s="12">
        <f t="shared" si="139"/>
        <v>544.975</v>
      </c>
      <c r="AC90" s="18">
        <f t="shared" si="95"/>
        <v>3064.95</v>
      </c>
      <c r="AD90" s="17">
        <f t="shared" si="117"/>
        <v>3393.51</v>
      </c>
      <c r="AE90" s="17">
        <f t="shared" si="118"/>
        <v>3549.51</v>
      </c>
      <c r="AF90" s="19">
        <v>48</v>
      </c>
      <c r="AG90" s="13">
        <v>24</v>
      </c>
      <c r="AH90" s="13">
        <v>25</v>
      </c>
      <c r="AI90" s="13">
        <v>6</v>
      </c>
      <c r="AJ90" s="21">
        <v>25.5</v>
      </c>
      <c r="AK90" s="21">
        <v>4</v>
      </c>
      <c r="AL90" s="21">
        <v>2.5</v>
      </c>
      <c r="AM90" s="21">
        <v>4.2</v>
      </c>
      <c r="AN90" s="13">
        <v>3.4</v>
      </c>
      <c r="AO90" s="13">
        <v>5</v>
      </c>
      <c r="AP90" s="13">
        <v>28</v>
      </c>
      <c r="AQ90" s="11">
        <f t="shared" si="96"/>
        <v>6100</v>
      </c>
      <c r="AR90" s="13">
        <f t="shared" si="133"/>
        <v>484.56</v>
      </c>
      <c r="AS90" s="13">
        <f t="shared" si="134"/>
        <v>328.56</v>
      </c>
      <c r="AT90" s="1">
        <f t="shared" si="119"/>
        <v>72</v>
      </c>
      <c r="AU90" s="1">
        <f t="shared" si="120"/>
        <v>31</v>
      </c>
      <c r="AV90" s="1" t="str">
        <f t="shared" si="135"/>
        <v>40</v>
      </c>
      <c r="AW90" s="1">
        <f t="shared" si="121"/>
        <v>1240</v>
      </c>
      <c r="AX90" s="1">
        <f t="shared" si="122"/>
        <v>70</v>
      </c>
      <c r="AY90" s="1">
        <f t="shared" si="123"/>
        <v>30</v>
      </c>
      <c r="AZ90" s="1" t="str">
        <f t="shared" si="124"/>
        <v>40.5</v>
      </c>
      <c r="BA90" s="1">
        <f t="shared" si="125"/>
        <v>1215</v>
      </c>
      <c r="BB90" s="1">
        <f t="shared" si="126"/>
        <v>2455</v>
      </c>
      <c r="BC90" s="1">
        <f t="shared" si="127"/>
        <v>10</v>
      </c>
      <c r="BE90" s="1" t="str">
        <f t="shared" si="128"/>
        <v>147</v>
      </c>
      <c r="BI90" s="1">
        <f t="shared" si="129"/>
        <v>5666.95</v>
      </c>
      <c r="BJ90" s="1">
        <f t="shared" si="130"/>
        <v>5995.51</v>
      </c>
      <c r="BK90" s="1">
        <f t="shared" si="131"/>
        <v>6151.51</v>
      </c>
      <c r="BM90" s="1" t="e">
        <f>BI90*#REF!*BL90/1000</f>
        <v>#REF!</v>
      </c>
      <c r="BN90" s="1" t="e">
        <f>BJ90*#REF!*BL90/1000</f>
        <v>#REF!</v>
      </c>
      <c r="BO90" s="1" t="e">
        <f>BK90*#REF!*BL90/1000</f>
        <v>#REF!</v>
      </c>
      <c r="BP90" s="3">
        <v>0.94</v>
      </c>
      <c r="BR90" s="1">
        <f t="shared" si="136"/>
        <v>0</v>
      </c>
      <c r="BS90" s="1">
        <f t="shared" si="137"/>
        <v>0</v>
      </c>
      <c r="BT90" s="1">
        <f t="shared" si="138"/>
        <v>0</v>
      </c>
    </row>
    <row r="91" spans="1:72">
      <c r="A91" s="1">
        <v>88</v>
      </c>
      <c r="B91" s="8" t="s">
        <v>75</v>
      </c>
      <c r="D91" s="1">
        <v>6100</v>
      </c>
      <c r="F91" s="1">
        <v>72</v>
      </c>
      <c r="G91" s="1">
        <v>31</v>
      </c>
      <c r="H91" s="1">
        <v>70</v>
      </c>
      <c r="I91" s="1">
        <v>30</v>
      </c>
      <c r="J91" s="1">
        <v>10</v>
      </c>
      <c r="K91" s="1">
        <f t="shared" si="132"/>
        <v>2455</v>
      </c>
      <c r="L91" s="1">
        <f t="shared" si="114"/>
        <v>6208.95</v>
      </c>
      <c r="M91" s="1">
        <f t="shared" si="115"/>
        <v>6537.51</v>
      </c>
      <c r="N91" s="1">
        <f t="shared" si="116"/>
        <v>6693.51</v>
      </c>
      <c r="O91" s="1">
        <f t="shared" si="92"/>
        <v>7600</v>
      </c>
      <c r="P91" s="1">
        <v>1400</v>
      </c>
      <c r="Q91" s="1">
        <v>1300</v>
      </c>
      <c r="R91" s="11">
        <v>320</v>
      </c>
      <c r="S91" s="13">
        <v>676</v>
      </c>
      <c r="T91" s="13">
        <v>520</v>
      </c>
      <c r="U91" s="13">
        <v>455</v>
      </c>
      <c r="V91" s="14">
        <f t="shared" si="93"/>
        <v>1651</v>
      </c>
      <c r="W91" s="13">
        <v>740</v>
      </c>
      <c r="X91" s="13">
        <f>145/2</f>
        <v>72.5</v>
      </c>
      <c r="Y91" s="13">
        <v>63</v>
      </c>
      <c r="Z91" s="13">
        <v>44</v>
      </c>
      <c r="AA91" s="11">
        <f t="shared" si="94"/>
        <v>6100</v>
      </c>
      <c r="AB91" s="12">
        <f t="shared" si="139"/>
        <v>544.975</v>
      </c>
      <c r="AC91" s="18">
        <f t="shared" si="95"/>
        <v>3606.95</v>
      </c>
      <c r="AD91" s="17">
        <f t="shared" si="117"/>
        <v>3935.51</v>
      </c>
      <c r="AE91" s="17">
        <f t="shared" si="118"/>
        <v>4091.51</v>
      </c>
      <c r="AF91" s="19">
        <v>48</v>
      </c>
      <c r="AG91" s="13">
        <v>24</v>
      </c>
      <c r="AH91" s="13">
        <v>25</v>
      </c>
      <c r="AI91" s="13">
        <v>6</v>
      </c>
      <c r="AJ91" s="21">
        <v>25.5</v>
      </c>
      <c r="AK91" s="21">
        <v>4</v>
      </c>
      <c r="AL91" s="21">
        <v>2.5</v>
      </c>
      <c r="AM91" s="21">
        <v>4.2</v>
      </c>
      <c r="AN91" s="13">
        <v>3.4</v>
      </c>
      <c r="AO91" s="13">
        <v>5</v>
      </c>
      <c r="AP91" s="13">
        <v>28</v>
      </c>
      <c r="AQ91" s="11">
        <f t="shared" si="96"/>
        <v>6100</v>
      </c>
      <c r="AR91" s="13">
        <f t="shared" si="133"/>
        <v>484.56</v>
      </c>
      <c r="AS91" s="13">
        <f t="shared" si="134"/>
        <v>328.56</v>
      </c>
      <c r="AT91" s="1">
        <f t="shared" si="119"/>
        <v>72</v>
      </c>
      <c r="AU91" s="1">
        <f t="shared" si="120"/>
        <v>31</v>
      </c>
      <c r="AV91" s="1" t="str">
        <f t="shared" si="135"/>
        <v>40</v>
      </c>
      <c r="AW91" s="1">
        <f t="shared" si="121"/>
        <v>1240</v>
      </c>
      <c r="AX91" s="1">
        <f t="shared" si="122"/>
        <v>70</v>
      </c>
      <c r="AY91" s="1">
        <f t="shared" si="123"/>
        <v>30</v>
      </c>
      <c r="AZ91" s="1" t="str">
        <f t="shared" si="124"/>
        <v>40.5</v>
      </c>
      <c r="BA91" s="1">
        <f t="shared" si="125"/>
        <v>1215</v>
      </c>
      <c r="BB91" s="1">
        <f t="shared" si="126"/>
        <v>2455</v>
      </c>
      <c r="BC91" s="1">
        <f t="shared" si="127"/>
        <v>10</v>
      </c>
      <c r="BE91" s="1" t="str">
        <f t="shared" si="128"/>
        <v>147</v>
      </c>
      <c r="BI91" s="1">
        <f t="shared" si="129"/>
        <v>6208.95</v>
      </c>
      <c r="BJ91" s="1">
        <f t="shared" si="130"/>
        <v>6537.51</v>
      </c>
      <c r="BK91" s="1">
        <f t="shared" si="131"/>
        <v>6693.51</v>
      </c>
      <c r="BM91" s="1" t="e">
        <f>BI91*#REF!*BL91/1000</f>
        <v>#REF!</v>
      </c>
      <c r="BN91" s="1" t="e">
        <f>BJ91*#REF!*BL91/1000</f>
        <v>#REF!</v>
      </c>
      <c r="BO91" s="1" t="e">
        <f>BK91*#REF!*BL91/1000</f>
        <v>#REF!</v>
      </c>
      <c r="BP91" s="3">
        <v>0.88</v>
      </c>
      <c r="BR91" s="1">
        <f t="shared" si="136"/>
        <v>0</v>
      </c>
      <c r="BS91" s="1">
        <f t="shared" si="137"/>
        <v>0</v>
      </c>
      <c r="BT91" s="1">
        <f t="shared" si="138"/>
        <v>0</v>
      </c>
    </row>
    <row r="92" spans="1:72">
      <c r="A92" s="1">
        <v>89</v>
      </c>
      <c r="B92" s="8" t="s">
        <v>75</v>
      </c>
      <c r="D92" s="1">
        <v>6100</v>
      </c>
      <c r="F92" s="1">
        <v>72</v>
      </c>
      <c r="G92" s="1">
        <v>31</v>
      </c>
      <c r="H92" s="1">
        <v>70</v>
      </c>
      <c r="I92" s="1">
        <v>30</v>
      </c>
      <c r="J92" s="1">
        <v>10</v>
      </c>
      <c r="K92" s="1">
        <f t="shared" si="132"/>
        <v>2455</v>
      </c>
      <c r="L92" s="1">
        <f t="shared" si="114"/>
        <v>6708.05</v>
      </c>
      <c r="M92" s="1">
        <f t="shared" si="115"/>
        <v>7036.61</v>
      </c>
      <c r="N92" s="1">
        <f t="shared" si="116"/>
        <v>7192.61</v>
      </c>
      <c r="O92" s="1">
        <f t="shared" si="92"/>
        <v>7600</v>
      </c>
      <c r="P92" s="1">
        <v>1400</v>
      </c>
      <c r="Q92" s="1">
        <v>1300</v>
      </c>
      <c r="R92" s="11">
        <v>360</v>
      </c>
      <c r="S92" s="13">
        <v>768</v>
      </c>
      <c r="T92" s="13">
        <v>613</v>
      </c>
      <c r="U92" s="13">
        <v>542</v>
      </c>
      <c r="V92" s="14">
        <f t="shared" si="93"/>
        <v>1923</v>
      </c>
      <c r="W92" s="13">
        <v>898</v>
      </c>
      <c r="X92" s="13">
        <f>155/2</f>
        <v>77.5</v>
      </c>
      <c r="Y92" s="13">
        <v>63</v>
      </c>
      <c r="Z92" s="13">
        <v>44</v>
      </c>
      <c r="AA92" s="11">
        <f t="shared" si="94"/>
        <v>6100</v>
      </c>
      <c r="AB92" s="12">
        <f t="shared" si="139"/>
        <v>579.525</v>
      </c>
      <c r="AC92" s="18">
        <f t="shared" si="95"/>
        <v>4106.05</v>
      </c>
      <c r="AD92" s="17">
        <f t="shared" si="117"/>
        <v>4434.61</v>
      </c>
      <c r="AE92" s="17">
        <f t="shared" si="118"/>
        <v>4590.61</v>
      </c>
      <c r="AF92" s="19">
        <v>48</v>
      </c>
      <c r="AG92" s="13">
        <v>24</v>
      </c>
      <c r="AH92" s="13">
        <v>25</v>
      </c>
      <c r="AI92" s="13">
        <v>6</v>
      </c>
      <c r="AJ92" s="21">
        <v>25.5</v>
      </c>
      <c r="AK92" s="21">
        <v>4</v>
      </c>
      <c r="AL92" s="21">
        <v>2.5</v>
      </c>
      <c r="AM92" s="21">
        <v>4.2</v>
      </c>
      <c r="AN92" s="13">
        <v>3.4</v>
      </c>
      <c r="AO92" s="13">
        <v>5</v>
      </c>
      <c r="AP92" s="13">
        <v>28</v>
      </c>
      <c r="AQ92" s="11">
        <f t="shared" si="96"/>
        <v>6100</v>
      </c>
      <c r="AR92" s="13">
        <f t="shared" si="133"/>
        <v>484.56</v>
      </c>
      <c r="AS92" s="13">
        <f t="shared" si="134"/>
        <v>328.56</v>
      </c>
      <c r="AT92" s="1">
        <f t="shared" si="119"/>
        <v>72</v>
      </c>
      <c r="AU92" s="1">
        <f t="shared" si="120"/>
        <v>31</v>
      </c>
      <c r="AV92" s="1" t="str">
        <f t="shared" si="135"/>
        <v>40</v>
      </c>
      <c r="AW92" s="1">
        <f t="shared" si="121"/>
        <v>1240</v>
      </c>
      <c r="AX92" s="1">
        <f t="shared" si="122"/>
        <v>70</v>
      </c>
      <c r="AY92" s="1">
        <f t="shared" si="123"/>
        <v>30</v>
      </c>
      <c r="AZ92" s="1" t="str">
        <f t="shared" si="124"/>
        <v>40.5</v>
      </c>
      <c r="BA92" s="1">
        <f t="shared" si="125"/>
        <v>1215</v>
      </c>
      <c r="BB92" s="1">
        <f t="shared" si="126"/>
        <v>2455</v>
      </c>
      <c r="BC92" s="1">
        <f t="shared" si="127"/>
        <v>10</v>
      </c>
      <c r="BE92" s="1" t="str">
        <f t="shared" si="128"/>
        <v>147</v>
      </c>
      <c r="BI92" s="1">
        <f t="shared" si="129"/>
        <v>6708.05</v>
      </c>
      <c r="BJ92" s="1">
        <f t="shared" si="130"/>
        <v>7036.61</v>
      </c>
      <c r="BK92" s="1">
        <f t="shared" si="131"/>
        <v>7192.61</v>
      </c>
      <c r="BM92" s="1" t="e">
        <f>BI92*#REF!*BL92/1000</f>
        <v>#REF!</v>
      </c>
      <c r="BN92" s="1" t="e">
        <f>BJ92*#REF!*BL92/1000</f>
        <v>#REF!</v>
      </c>
      <c r="BO92" s="1" t="e">
        <f>BK92*#REF!*BL92/1000</f>
        <v>#REF!</v>
      </c>
      <c r="BP92" s="3">
        <v>0.83</v>
      </c>
      <c r="BR92" s="1">
        <f t="shared" si="136"/>
        <v>0</v>
      </c>
      <c r="BS92" s="1">
        <f t="shared" si="137"/>
        <v>0</v>
      </c>
      <c r="BT92" s="1">
        <f t="shared" si="138"/>
        <v>0</v>
      </c>
    </row>
    <row r="93" spans="1:72">
      <c r="A93" s="1">
        <v>90</v>
      </c>
      <c r="B93" s="8" t="s">
        <v>75</v>
      </c>
      <c r="D93" s="1">
        <v>6100</v>
      </c>
      <c r="F93" s="1">
        <v>72</v>
      </c>
      <c r="G93" s="1">
        <v>31</v>
      </c>
      <c r="H93" s="1">
        <v>70</v>
      </c>
      <c r="I93" s="1">
        <v>30</v>
      </c>
      <c r="J93" s="1">
        <v>10</v>
      </c>
      <c r="K93" s="1">
        <f t="shared" si="132"/>
        <v>2455</v>
      </c>
      <c r="L93" s="1">
        <f t="shared" si="114"/>
        <v>7559.05</v>
      </c>
      <c r="M93" s="1">
        <f t="shared" si="115"/>
        <v>7887.61</v>
      </c>
      <c r="N93" s="1">
        <f t="shared" si="116"/>
        <v>8043.61</v>
      </c>
      <c r="O93" s="1">
        <f t="shared" si="92"/>
        <v>7600</v>
      </c>
      <c r="P93" s="1">
        <v>1400</v>
      </c>
      <c r="Q93" s="1">
        <v>1300</v>
      </c>
      <c r="R93" s="11">
        <v>400</v>
      </c>
      <c r="S93" s="13">
        <v>864</v>
      </c>
      <c r="T93" s="13">
        <v>778</v>
      </c>
      <c r="U93" s="13">
        <v>630</v>
      </c>
      <c r="V93" s="14">
        <f t="shared" si="93"/>
        <v>2272</v>
      </c>
      <c r="W93" s="13">
        <v>1400</v>
      </c>
      <c r="X93" s="13">
        <f>155/2</f>
        <v>77.5</v>
      </c>
      <c r="Y93" s="13">
        <v>63</v>
      </c>
      <c r="Z93" s="13">
        <v>44</v>
      </c>
      <c r="AA93" s="11">
        <f t="shared" si="94"/>
        <v>6100</v>
      </c>
      <c r="AB93" s="12">
        <f t="shared" si="139"/>
        <v>579.525</v>
      </c>
      <c r="AC93" s="18">
        <f t="shared" si="95"/>
        <v>4957.05</v>
      </c>
      <c r="AD93" s="17">
        <f t="shared" si="117"/>
        <v>5285.61</v>
      </c>
      <c r="AE93" s="17">
        <f t="shared" si="118"/>
        <v>5441.61</v>
      </c>
      <c r="AF93" s="19">
        <v>48</v>
      </c>
      <c r="AG93" s="13">
        <v>24</v>
      </c>
      <c r="AH93" s="13">
        <v>25</v>
      </c>
      <c r="AI93" s="13">
        <v>6</v>
      </c>
      <c r="AJ93" s="21">
        <v>25.5</v>
      </c>
      <c r="AK93" s="21">
        <v>4</v>
      </c>
      <c r="AL93" s="21">
        <v>2.5</v>
      </c>
      <c r="AM93" s="21">
        <v>4.2</v>
      </c>
      <c r="AN93" s="13">
        <v>3.4</v>
      </c>
      <c r="AO93" s="13">
        <v>5</v>
      </c>
      <c r="AP93" s="13">
        <v>28</v>
      </c>
      <c r="AQ93" s="11">
        <f t="shared" si="96"/>
        <v>6100</v>
      </c>
      <c r="AR93" s="13">
        <f t="shared" si="133"/>
        <v>484.56</v>
      </c>
      <c r="AS93" s="13">
        <f t="shared" si="134"/>
        <v>328.56</v>
      </c>
      <c r="AT93" s="1">
        <f t="shared" si="119"/>
        <v>72</v>
      </c>
      <c r="AU93" s="1">
        <f t="shared" si="120"/>
        <v>31</v>
      </c>
      <c r="AV93" s="1" t="str">
        <f t="shared" si="135"/>
        <v>40</v>
      </c>
      <c r="AW93" s="1">
        <f t="shared" si="121"/>
        <v>1240</v>
      </c>
      <c r="AX93" s="1">
        <f t="shared" si="122"/>
        <v>70</v>
      </c>
      <c r="AY93" s="1">
        <f t="shared" si="123"/>
        <v>30</v>
      </c>
      <c r="AZ93" s="1" t="str">
        <f t="shared" si="124"/>
        <v>40.5</v>
      </c>
      <c r="BA93" s="1">
        <f t="shared" si="125"/>
        <v>1215</v>
      </c>
      <c r="BB93" s="1">
        <f t="shared" si="126"/>
        <v>2455</v>
      </c>
      <c r="BC93" s="1">
        <f t="shared" si="127"/>
        <v>10</v>
      </c>
      <c r="BE93" s="1" t="str">
        <f t="shared" si="128"/>
        <v>147</v>
      </c>
      <c r="BI93" s="1">
        <f t="shared" si="129"/>
        <v>7559.05</v>
      </c>
      <c r="BJ93" s="1">
        <f t="shared" si="130"/>
        <v>7887.61</v>
      </c>
      <c r="BK93" s="1">
        <f t="shared" si="131"/>
        <v>8043.61</v>
      </c>
      <c r="BM93" s="1" t="e">
        <f>BI93*#REF!*BL93/1000</f>
        <v>#REF!</v>
      </c>
      <c r="BN93" s="1" t="e">
        <f>BJ93*#REF!*BL93/1000</f>
        <v>#REF!</v>
      </c>
      <c r="BO93" s="1" t="e">
        <f>BK93*#REF!*BL93/1000</f>
        <v>#REF!</v>
      </c>
      <c r="BP93" s="3">
        <v>0.77</v>
      </c>
      <c r="BR93" s="1">
        <f t="shared" si="136"/>
        <v>0</v>
      </c>
      <c r="BS93" s="1">
        <f t="shared" si="137"/>
        <v>0</v>
      </c>
      <c r="BT93" s="1">
        <f t="shared" si="138"/>
        <v>0</v>
      </c>
    </row>
    <row r="94" ht="14.25" customHeight="1" spans="1:72">
      <c r="A94" s="1">
        <v>91</v>
      </c>
      <c r="B94" s="8" t="s">
        <v>75</v>
      </c>
      <c r="C94" s="1">
        <v>120</v>
      </c>
      <c r="D94" s="1">
        <v>6980</v>
      </c>
      <c r="F94" s="1">
        <v>72</v>
      </c>
      <c r="G94" s="1">
        <v>38</v>
      </c>
      <c r="H94" s="1">
        <v>70</v>
      </c>
      <c r="I94" s="1">
        <v>37</v>
      </c>
      <c r="J94" s="1">
        <v>10</v>
      </c>
      <c r="K94" s="1">
        <f t="shared" si="132"/>
        <v>3018.5</v>
      </c>
      <c r="L94" s="1">
        <f t="shared" si="114"/>
        <v>6176.05</v>
      </c>
      <c r="M94" s="1">
        <f t="shared" si="115"/>
        <v>6524.674</v>
      </c>
      <c r="N94" s="1">
        <f t="shared" si="116"/>
        <v>6701.794</v>
      </c>
      <c r="O94" s="1">
        <f t="shared" si="92"/>
        <v>8480</v>
      </c>
      <c r="P94" s="1">
        <v>1400</v>
      </c>
      <c r="Q94" s="1">
        <v>1300</v>
      </c>
      <c r="R94" s="11">
        <v>200</v>
      </c>
      <c r="S94" s="13">
        <v>579</v>
      </c>
      <c r="T94" s="13">
        <v>408</v>
      </c>
      <c r="U94" s="13">
        <v>380</v>
      </c>
      <c r="V94" s="14">
        <f t="shared" si="93"/>
        <v>1367</v>
      </c>
      <c r="W94" s="13">
        <v>300</v>
      </c>
      <c r="X94" s="13">
        <f>145/2</f>
        <v>72.5</v>
      </c>
      <c r="Y94" s="13">
        <v>63</v>
      </c>
      <c r="Z94" s="13">
        <v>44</v>
      </c>
      <c r="AA94" s="11">
        <f t="shared" si="94"/>
        <v>6980</v>
      </c>
      <c r="AB94" s="12">
        <f t="shared" si="139"/>
        <v>608.775</v>
      </c>
      <c r="AC94" s="18">
        <f t="shared" si="95"/>
        <v>3010.55</v>
      </c>
      <c r="AD94" s="17">
        <f t="shared" si="117"/>
        <v>3359.174</v>
      </c>
      <c r="AE94" s="17">
        <f t="shared" si="118"/>
        <v>3536.294</v>
      </c>
      <c r="AF94" s="19">
        <v>48</v>
      </c>
      <c r="AG94" s="13">
        <v>24</v>
      </c>
      <c r="AH94" s="13">
        <v>25</v>
      </c>
      <c r="AI94" s="13">
        <v>6</v>
      </c>
      <c r="AJ94" s="21">
        <v>25.5</v>
      </c>
      <c r="AK94" s="21">
        <v>4</v>
      </c>
      <c r="AL94" s="21">
        <v>2.5</v>
      </c>
      <c r="AM94" s="21">
        <v>4.2</v>
      </c>
      <c r="AN94" s="13">
        <v>3.4</v>
      </c>
      <c r="AO94" s="13">
        <v>5</v>
      </c>
      <c r="AP94" s="13">
        <v>28</v>
      </c>
      <c r="AQ94" s="11">
        <f t="shared" si="96"/>
        <v>6980</v>
      </c>
      <c r="AR94" s="13">
        <f t="shared" si="133"/>
        <v>525.744</v>
      </c>
      <c r="AS94" s="13">
        <f t="shared" si="134"/>
        <v>348.624</v>
      </c>
      <c r="AT94" s="1">
        <f t="shared" si="119"/>
        <v>72</v>
      </c>
      <c r="AU94" s="1">
        <f t="shared" si="120"/>
        <v>38</v>
      </c>
      <c r="AV94" s="1" t="str">
        <f t="shared" si="135"/>
        <v>40</v>
      </c>
      <c r="AW94" s="1">
        <f t="shared" si="121"/>
        <v>1520</v>
      </c>
      <c r="AX94" s="1">
        <f t="shared" si="122"/>
        <v>70</v>
      </c>
      <c r="AY94" s="1">
        <f t="shared" si="123"/>
        <v>37</v>
      </c>
      <c r="AZ94" s="1" t="str">
        <f t="shared" si="124"/>
        <v>40.5</v>
      </c>
      <c r="BA94" s="1">
        <f t="shared" si="125"/>
        <v>1498.5</v>
      </c>
      <c r="BB94" s="1">
        <f t="shared" si="126"/>
        <v>3018.5</v>
      </c>
      <c r="BC94" s="1">
        <f t="shared" si="127"/>
        <v>10</v>
      </c>
      <c r="BE94" s="1" t="str">
        <f t="shared" si="128"/>
        <v>147</v>
      </c>
      <c r="BI94" s="1">
        <f t="shared" si="129"/>
        <v>6176.05</v>
      </c>
      <c r="BJ94" s="1">
        <f t="shared" si="130"/>
        <v>6524.674</v>
      </c>
      <c r="BK94" s="1">
        <f t="shared" si="131"/>
        <v>6701.794</v>
      </c>
      <c r="BM94" s="1" t="e">
        <f>BI94*#REF!*BL94/1000</f>
        <v>#REF!</v>
      </c>
      <c r="BN94" s="1" t="e">
        <f>BJ94*#REF!*BL94/1000</f>
        <v>#REF!</v>
      </c>
      <c r="BO94" s="1" t="e">
        <f>BK94*#REF!*BL94/1000</f>
        <v>#REF!</v>
      </c>
      <c r="BP94" s="3">
        <v>0.94</v>
      </c>
      <c r="BR94" s="1">
        <f t="shared" si="136"/>
        <v>0</v>
      </c>
      <c r="BS94" s="1">
        <f t="shared" si="137"/>
        <v>0</v>
      </c>
      <c r="BT94" s="1">
        <f t="shared" si="138"/>
        <v>0</v>
      </c>
    </row>
    <row r="95" spans="1:72">
      <c r="A95" s="1">
        <v>92</v>
      </c>
      <c r="B95" s="8" t="s">
        <v>75</v>
      </c>
      <c r="D95" s="1">
        <v>6980</v>
      </c>
      <c r="F95" s="1">
        <v>72</v>
      </c>
      <c r="G95" s="1">
        <v>38</v>
      </c>
      <c r="H95" s="1">
        <v>70</v>
      </c>
      <c r="I95" s="1">
        <v>37</v>
      </c>
      <c r="J95" s="1">
        <v>10</v>
      </c>
      <c r="K95" s="1">
        <f t="shared" si="132"/>
        <v>3018.5</v>
      </c>
      <c r="L95" s="1">
        <f t="shared" si="114"/>
        <v>6358.05</v>
      </c>
      <c r="M95" s="1">
        <f t="shared" si="115"/>
        <v>6706.674</v>
      </c>
      <c r="N95" s="1">
        <f t="shared" si="116"/>
        <v>6883.794</v>
      </c>
      <c r="O95" s="1">
        <f t="shared" si="92"/>
        <v>8480</v>
      </c>
      <c r="P95" s="1">
        <v>1400</v>
      </c>
      <c r="Q95" s="1">
        <v>1300</v>
      </c>
      <c r="R95" s="11">
        <v>250</v>
      </c>
      <c r="S95" s="13">
        <v>579</v>
      </c>
      <c r="T95" s="13">
        <v>439</v>
      </c>
      <c r="U95" s="13">
        <v>381</v>
      </c>
      <c r="V95" s="14">
        <f t="shared" si="93"/>
        <v>1399</v>
      </c>
      <c r="W95" s="13">
        <v>450</v>
      </c>
      <c r="X95" s="13">
        <f>145/2</f>
        <v>72.5</v>
      </c>
      <c r="Y95" s="13">
        <v>63</v>
      </c>
      <c r="Z95" s="13">
        <v>44</v>
      </c>
      <c r="AA95" s="11">
        <f t="shared" si="94"/>
        <v>6980</v>
      </c>
      <c r="AB95" s="12">
        <f t="shared" si="139"/>
        <v>608.775</v>
      </c>
      <c r="AC95" s="18">
        <f t="shared" si="95"/>
        <v>3192.55</v>
      </c>
      <c r="AD95" s="17">
        <f t="shared" si="117"/>
        <v>3541.174</v>
      </c>
      <c r="AE95" s="17">
        <f t="shared" si="118"/>
        <v>3718.294</v>
      </c>
      <c r="AF95" s="19">
        <v>48</v>
      </c>
      <c r="AG95" s="13">
        <v>24</v>
      </c>
      <c r="AH95" s="13">
        <v>25</v>
      </c>
      <c r="AI95" s="13">
        <v>6</v>
      </c>
      <c r="AJ95" s="21">
        <v>25.5</v>
      </c>
      <c r="AK95" s="21">
        <v>4</v>
      </c>
      <c r="AL95" s="21">
        <v>2.5</v>
      </c>
      <c r="AM95" s="21">
        <v>4.2</v>
      </c>
      <c r="AN95" s="13">
        <v>3.4</v>
      </c>
      <c r="AO95" s="13">
        <v>5</v>
      </c>
      <c r="AP95" s="13">
        <v>28</v>
      </c>
      <c r="AQ95" s="11">
        <f t="shared" si="96"/>
        <v>6980</v>
      </c>
      <c r="AR95" s="13">
        <f t="shared" si="133"/>
        <v>525.744</v>
      </c>
      <c r="AS95" s="13">
        <f t="shared" si="134"/>
        <v>348.624</v>
      </c>
      <c r="AT95" s="1">
        <f t="shared" si="119"/>
        <v>72</v>
      </c>
      <c r="AU95" s="1">
        <f t="shared" si="120"/>
        <v>38</v>
      </c>
      <c r="AV95" s="1" t="str">
        <f t="shared" si="135"/>
        <v>40</v>
      </c>
      <c r="AW95" s="1">
        <f t="shared" si="121"/>
        <v>1520</v>
      </c>
      <c r="AX95" s="1">
        <f t="shared" si="122"/>
        <v>70</v>
      </c>
      <c r="AY95" s="1">
        <f t="shared" si="123"/>
        <v>37</v>
      </c>
      <c r="AZ95" s="1" t="str">
        <f t="shared" si="124"/>
        <v>40.5</v>
      </c>
      <c r="BA95" s="1">
        <f t="shared" si="125"/>
        <v>1498.5</v>
      </c>
      <c r="BB95" s="1">
        <f t="shared" si="126"/>
        <v>3018.5</v>
      </c>
      <c r="BC95" s="1">
        <f t="shared" si="127"/>
        <v>10</v>
      </c>
      <c r="BE95" s="1" t="str">
        <f t="shared" si="128"/>
        <v>147</v>
      </c>
      <c r="BI95" s="1">
        <f t="shared" si="129"/>
        <v>6358.05</v>
      </c>
      <c r="BJ95" s="1">
        <f t="shared" si="130"/>
        <v>6706.674</v>
      </c>
      <c r="BK95" s="1">
        <f t="shared" si="131"/>
        <v>6883.794</v>
      </c>
      <c r="BM95" s="1" t="e">
        <f>BI95*#REF!*BL95/1000</f>
        <v>#REF!</v>
      </c>
      <c r="BN95" s="1" t="e">
        <f>BJ95*#REF!*BL95/1000</f>
        <v>#REF!</v>
      </c>
      <c r="BO95" s="1" t="e">
        <f>BK95*#REF!*BL95/1000</f>
        <v>#REF!</v>
      </c>
      <c r="BP95" s="3">
        <v>0.94</v>
      </c>
      <c r="BR95" s="1">
        <f t="shared" si="136"/>
        <v>0</v>
      </c>
      <c r="BS95" s="1">
        <f t="shared" si="137"/>
        <v>0</v>
      </c>
      <c r="BT95" s="1">
        <f t="shared" si="138"/>
        <v>0</v>
      </c>
    </row>
    <row r="96" spans="1:72">
      <c r="A96" s="1">
        <v>93</v>
      </c>
      <c r="B96" s="8" t="s">
        <v>75</v>
      </c>
      <c r="D96" s="1">
        <v>6980</v>
      </c>
      <c r="F96" s="1">
        <v>72</v>
      </c>
      <c r="G96" s="1">
        <v>38</v>
      </c>
      <c r="H96" s="1">
        <v>70</v>
      </c>
      <c r="I96" s="1">
        <v>37</v>
      </c>
      <c r="J96" s="1">
        <v>10</v>
      </c>
      <c r="K96" s="1">
        <f t="shared" si="132"/>
        <v>3018.5</v>
      </c>
      <c r="L96" s="1">
        <f t="shared" si="114"/>
        <v>6900.05</v>
      </c>
      <c r="M96" s="1">
        <f t="shared" si="115"/>
        <v>7248.674</v>
      </c>
      <c r="N96" s="1">
        <f t="shared" si="116"/>
        <v>7425.794</v>
      </c>
      <c r="O96" s="1">
        <f t="shared" si="92"/>
        <v>8480</v>
      </c>
      <c r="P96" s="1">
        <v>1400</v>
      </c>
      <c r="Q96" s="1">
        <v>1300</v>
      </c>
      <c r="R96" s="11">
        <v>320</v>
      </c>
      <c r="S96" s="13">
        <v>676</v>
      </c>
      <c r="T96" s="13">
        <v>520</v>
      </c>
      <c r="U96" s="13">
        <v>455</v>
      </c>
      <c r="V96" s="14">
        <f t="shared" si="93"/>
        <v>1651</v>
      </c>
      <c r="W96" s="13">
        <v>740</v>
      </c>
      <c r="X96" s="13">
        <f>145/2</f>
        <v>72.5</v>
      </c>
      <c r="Y96" s="13">
        <v>63</v>
      </c>
      <c r="Z96" s="13">
        <v>44</v>
      </c>
      <c r="AA96" s="11">
        <f t="shared" si="94"/>
        <v>6980</v>
      </c>
      <c r="AB96" s="12">
        <f t="shared" si="139"/>
        <v>608.775</v>
      </c>
      <c r="AC96" s="18">
        <f t="shared" si="95"/>
        <v>3734.55</v>
      </c>
      <c r="AD96" s="17">
        <f t="shared" si="117"/>
        <v>4083.174</v>
      </c>
      <c r="AE96" s="17">
        <f t="shared" si="118"/>
        <v>4260.294</v>
      </c>
      <c r="AF96" s="19">
        <v>48</v>
      </c>
      <c r="AG96" s="13">
        <v>24</v>
      </c>
      <c r="AH96" s="13">
        <v>25</v>
      </c>
      <c r="AI96" s="13">
        <v>6</v>
      </c>
      <c r="AJ96" s="21">
        <v>25.5</v>
      </c>
      <c r="AK96" s="21">
        <v>4</v>
      </c>
      <c r="AL96" s="21">
        <v>2.5</v>
      </c>
      <c r="AM96" s="21">
        <v>4.2</v>
      </c>
      <c r="AN96" s="13">
        <v>3.4</v>
      </c>
      <c r="AO96" s="13">
        <v>5</v>
      </c>
      <c r="AP96" s="13">
        <v>28</v>
      </c>
      <c r="AQ96" s="11">
        <f t="shared" si="96"/>
        <v>6980</v>
      </c>
      <c r="AR96" s="13">
        <f t="shared" si="133"/>
        <v>525.744</v>
      </c>
      <c r="AS96" s="13">
        <f t="shared" si="134"/>
        <v>348.624</v>
      </c>
      <c r="AT96" s="1">
        <f t="shared" si="119"/>
        <v>72</v>
      </c>
      <c r="AU96" s="1">
        <f t="shared" si="120"/>
        <v>38</v>
      </c>
      <c r="AV96" s="1" t="str">
        <f t="shared" si="135"/>
        <v>40</v>
      </c>
      <c r="AW96" s="1">
        <f t="shared" si="121"/>
        <v>1520</v>
      </c>
      <c r="AX96" s="1">
        <f t="shared" si="122"/>
        <v>70</v>
      </c>
      <c r="AY96" s="1">
        <f t="shared" si="123"/>
        <v>37</v>
      </c>
      <c r="AZ96" s="1" t="str">
        <f t="shared" si="124"/>
        <v>40.5</v>
      </c>
      <c r="BA96" s="1">
        <f t="shared" si="125"/>
        <v>1498.5</v>
      </c>
      <c r="BB96" s="1">
        <f t="shared" si="126"/>
        <v>3018.5</v>
      </c>
      <c r="BC96" s="1">
        <f t="shared" si="127"/>
        <v>10</v>
      </c>
      <c r="BE96" s="1" t="str">
        <f t="shared" si="128"/>
        <v>147</v>
      </c>
      <c r="BI96" s="1">
        <f t="shared" si="129"/>
        <v>6900.05</v>
      </c>
      <c r="BJ96" s="1">
        <f t="shared" si="130"/>
        <v>7248.674</v>
      </c>
      <c r="BK96" s="1">
        <f t="shared" si="131"/>
        <v>7425.794</v>
      </c>
      <c r="BM96" s="1" t="e">
        <f>BI96*#REF!*BL96/1000</f>
        <v>#REF!</v>
      </c>
      <c r="BN96" s="1" t="e">
        <f>BJ96*#REF!*BL96/1000</f>
        <v>#REF!</v>
      </c>
      <c r="BO96" s="1" t="e">
        <f>BK96*#REF!*BL96/1000</f>
        <v>#REF!</v>
      </c>
      <c r="BP96" s="3">
        <v>0.88</v>
      </c>
      <c r="BR96" s="1">
        <f t="shared" si="136"/>
        <v>0</v>
      </c>
      <c r="BS96" s="1">
        <f t="shared" si="137"/>
        <v>0</v>
      </c>
      <c r="BT96" s="1">
        <f t="shared" si="138"/>
        <v>0</v>
      </c>
    </row>
    <row r="97" spans="1:72">
      <c r="A97" s="1">
        <v>94</v>
      </c>
      <c r="B97" s="8" t="s">
        <v>75</v>
      </c>
      <c r="D97" s="1">
        <v>6980</v>
      </c>
      <c r="F97" s="1">
        <v>72</v>
      </c>
      <c r="G97" s="1">
        <v>38</v>
      </c>
      <c r="H97" s="1">
        <v>70</v>
      </c>
      <c r="I97" s="1">
        <v>37</v>
      </c>
      <c r="J97" s="1">
        <v>10</v>
      </c>
      <c r="K97" s="1">
        <f t="shared" si="132"/>
        <v>3018.5</v>
      </c>
      <c r="L97" s="1">
        <f t="shared" si="114"/>
        <v>7407.95</v>
      </c>
      <c r="M97" s="1">
        <f t="shared" si="115"/>
        <v>7756.574</v>
      </c>
      <c r="N97" s="1">
        <f t="shared" si="116"/>
        <v>7933.694</v>
      </c>
      <c r="O97" s="1">
        <f t="shared" si="92"/>
        <v>8480</v>
      </c>
      <c r="P97" s="1">
        <v>1400</v>
      </c>
      <c r="Q97" s="1">
        <v>1300</v>
      </c>
      <c r="R97" s="11">
        <v>360</v>
      </c>
      <c r="S97" s="13">
        <v>768</v>
      </c>
      <c r="T97" s="13">
        <v>613</v>
      </c>
      <c r="U97" s="13">
        <v>542</v>
      </c>
      <c r="V97" s="14">
        <f t="shared" si="93"/>
        <v>1923</v>
      </c>
      <c r="W97" s="13">
        <v>898</v>
      </c>
      <c r="X97" s="13">
        <f>155/2</f>
        <v>77.5</v>
      </c>
      <c r="Y97" s="13">
        <v>63</v>
      </c>
      <c r="Z97" s="13">
        <v>44</v>
      </c>
      <c r="AA97" s="11">
        <f t="shared" si="94"/>
        <v>6980</v>
      </c>
      <c r="AB97" s="12">
        <f t="shared" si="139"/>
        <v>647.725</v>
      </c>
      <c r="AC97" s="18">
        <f t="shared" si="95"/>
        <v>4242.45</v>
      </c>
      <c r="AD97" s="17">
        <f t="shared" si="117"/>
        <v>4591.074</v>
      </c>
      <c r="AE97" s="17">
        <f t="shared" si="118"/>
        <v>4768.194</v>
      </c>
      <c r="AF97" s="19">
        <v>48</v>
      </c>
      <c r="AG97" s="13">
        <v>24</v>
      </c>
      <c r="AH97" s="13">
        <v>25</v>
      </c>
      <c r="AI97" s="13">
        <v>6</v>
      </c>
      <c r="AJ97" s="21">
        <v>25.5</v>
      </c>
      <c r="AK97" s="21">
        <v>4</v>
      </c>
      <c r="AL97" s="21">
        <v>2.5</v>
      </c>
      <c r="AM97" s="21">
        <v>4.2</v>
      </c>
      <c r="AN97" s="13">
        <v>3.4</v>
      </c>
      <c r="AO97" s="13">
        <v>5</v>
      </c>
      <c r="AP97" s="13">
        <v>28</v>
      </c>
      <c r="AQ97" s="11">
        <f t="shared" si="96"/>
        <v>6980</v>
      </c>
      <c r="AR97" s="13">
        <f t="shared" si="133"/>
        <v>525.744</v>
      </c>
      <c r="AS97" s="13">
        <f t="shared" si="134"/>
        <v>348.624</v>
      </c>
      <c r="AT97" s="1">
        <f t="shared" si="119"/>
        <v>72</v>
      </c>
      <c r="AU97" s="1">
        <f t="shared" si="120"/>
        <v>38</v>
      </c>
      <c r="AV97" s="1" t="str">
        <f t="shared" si="135"/>
        <v>40</v>
      </c>
      <c r="AW97" s="1">
        <f t="shared" si="121"/>
        <v>1520</v>
      </c>
      <c r="AX97" s="1">
        <f t="shared" si="122"/>
        <v>70</v>
      </c>
      <c r="AY97" s="1">
        <f t="shared" si="123"/>
        <v>37</v>
      </c>
      <c r="AZ97" s="1" t="str">
        <f t="shared" si="124"/>
        <v>40.5</v>
      </c>
      <c r="BA97" s="1">
        <f t="shared" si="125"/>
        <v>1498.5</v>
      </c>
      <c r="BB97" s="1">
        <f t="shared" si="126"/>
        <v>3018.5</v>
      </c>
      <c r="BC97" s="1">
        <f t="shared" si="127"/>
        <v>10</v>
      </c>
      <c r="BE97" s="1" t="str">
        <f t="shared" si="128"/>
        <v>147</v>
      </c>
      <c r="BI97" s="1">
        <f t="shared" si="129"/>
        <v>7407.95</v>
      </c>
      <c r="BJ97" s="1">
        <f t="shared" si="130"/>
        <v>7756.574</v>
      </c>
      <c r="BK97" s="1">
        <f t="shared" si="131"/>
        <v>7933.694</v>
      </c>
      <c r="BM97" s="1" t="e">
        <f>BI97*#REF!*BL97/1000</f>
        <v>#REF!</v>
      </c>
      <c r="BN97" s="1" t="e">
        <f>BJ97*#REF!*BL97/1000</f>
        <v>#REF!</v>
      </c>
      <c r="BO97" s="1" t="e">
        <f>BK97*#REF!*BL97/1000</f>
        <v>#REF!</v>
      </c>
      <c r="BP97" s="3">
        <v>0.83</v>
      </c>
      <c r="BR97" s="1">
        <f t="shared" si="136"/>
        <v>0</v>
      </c>
      <c r="BS97" s="1">
        <f t="shared" si="137"/>
        <v>0</v>
      </c>
      <c r="BT97" s="1">
        <f t="shared" si="138"/>
        <v>0</v>
      </c>
    </row>
    <row r="98" spans="1:72">
      <c r="A98" s="1">
        <v>95</v>
      </c>
      <c r="B98" s="8" t="s">
        <v>75</v>
      </c>
      <c r="D98" s="1">
        <v>6980</v>
      </c>
      <c r="F98" s="1">
        <v>72</v>
      </c>
      <c r="G98" s="1">
        <v>38</v>
      </c>
      <c r="H98" s="1">
        <v>70</v>
      </c>
      <c r="I98" s="1">
        <v>37</v>
      </c>
      <c r="J98" s="1">
        <v>10</v>
      </c>
      <c r="K98" s="1">
        <f t="shared" si="132"/>
        <v>3018.5</v>
      </c>
      <c r="L98" s="1">
        <f t="shared" si="114"/>
        <v>8258.95</v>
      </c>
      <c r="M98" s="1">
        <f t="shared" si="115"/>
        <v>8607.574</v>
      </c>
      <c r="N98" s="1">
        <f t="shared" si="116"/>
        <v>8784.694</v>
      </c>
      <c r="O98" s="1">
        <f t="shared" si="92"/>
        <v>8480</v>
      </c>
      <c r="P98" s="1">
        <v>1400</v>
      </c>
      <c r="Q98" s="1">
        <v>1300</v>
      </c>
      <c r="R98" s="11">
        <v>400</v>
      </c>
      <c r="S98" s="13">
        <v>864</v>
      </c>
      <c r="T98" s="13">
        <v>778</v>
      </c>
      <c r="U98" s="13">
        <v>630</v>
      </c>
      <c r="V98" s="14">
        <f t="shared" si="93"/>
        <v>2272</v>
      </c>
      <c r="W98" s="13">
        <v>1400</v>
      </c>
      <c r="X98" s="13">
        <f>155/2</f>
        <v>77.5</v>
      </c>
      <c r="Y98" s="13">
        <v>63</v>
      </c>
      <c r="Z98" s="13">
        <v>44</v>
      </c>
      <c r="AA98" s="11">
        <f t="shared" si="94"/>
        <v>6980</v>
      </c>
      <c r="AB98" s="12">
        <f t="shared" si="139"/>
        <v>647.725</v>
      </c>
      <c r="AC98" s="18">
        <f t="shared" si="95"/>
        <v>5093.45</v>
      </c>
      <c r="AD98" s="17">
        <f t="shared" si="117"/>
        <v>5442.074</v>
      </c>
      <c r="AE98" s="17">
        <f t="shared" si="118"/>
        <v>5619.194</v>
      </c>
      <c r="AF98" s="19">
        <v>48</v>
      </c>
      <c r="AG98" s="13">
        <v>24</v>
      </c>
      <c r="AH98" s="13">
        <v>25</v>
      </c>
      <c r="AI98" s="13">
        <v>6</v>
      </c>
      <c r="AJ98" s="21">
        <v>25.5</v>
      </c>
      <c r="AK98" s="21">
        <v>4</v>
      </c>
      <c r="AL98" s="21">
        <v>2.5</v>
      </c>
      <c r="AM98" s="21">
        <v>4.2</v>
      </c>
      <c r="AN98" s="13">
        <v>3.4</v>
      </c>
      <c r="AO98" s="13">
        <v>5</v>
      </c>
      <c r="AP98" s="13">
        <v>28</v>
      </c>
      <c r="AQ98" s="11">
        <f t="shared" si="96"/>
        <v>6980</v>
      </c>
      <c r="AR98" s="13">
        <f t="shared" si="133"/>
        <v>525.744</v>
      </c>
      <c r="AS98" s="13">
        <f t="shared" si="134"/>
        <v>348.624</v>
      </c>
      <c r="AT98" s="1">
        <f t="shared" si="119"/>
        <v>72</v>
      </c>
      <c r="AU98" s="1">
        <f t="shared" si="120"/>
        <v>38</v>
      </c>
      <c r="AV98" s="1" t="str">
        <f t="shared" si="135"/>
        <v>40</v>
      </c>
      <c r="AW98" s="1">
        <f t="shared" si="121"/>
        <v>1520</v>
      </c>
      <c r="AX98" s="1">
        <f t="shared" si="122"/>
        <v>70</v>
      </c>
      <c r="AY98" s="1">
        <f t="shared" si="123"/>
        <v>37</v>
      </c>
      <c r="AZ98" s="1" t="str">
        <f t="shared" si="124"/>
        <v>40.5</v>
      </c>
      <c r="BA98" s="1">
        <f t="shared" si="125"/>
        <v>1498.5</v>
      </c>
      <c r="BB98" s="1">
        <f t="shared" si="126"/>
        <v>3018.5</v>
      </c>
      <c r="BC98" s="1">
        <f t="shared" si="127"/>
        <v>10</v>
      </c>
      <c r="BE98" s="1" t="str">
        <f t="shared" si="128"/>
        <v>147</v>
      </c>
      <c r="BI98" s="1">
        <f t="shared" si="129"/>
        <v>8258.95</v>
      </c>
      <c r="BJ98" s="1">
        <f t="shared" si="130"/>
        <v>8607.574</v>
      </c>
      <c r="BK98" s="1">
        <f t="shared" si="131"/>
        <v>8784.694</v>
      </c>
      <c r="BM98" s="1" t="e">
        <f>BI98*#REF!*BL98/1000</f>
        <v>#REF!</v>
      </c>
      <c r="BN98" s="1" t="e">
        <f>BJ98*#REF!*BL98/1000</f>
        <v>#REF!</v>
      </c>
      <c r="BO98" s="1" t="e">
        <f>BK98*#REF!*BL98/1000</f>
        <v>#REF!</v>
      </c>
      <c r="BP98" s="3">
        <v>0.77</v>
      </c>
      <c r="BR98" s="1">
        <f t="shared" si="136"/>
        <v>0</v>
      </c>
      <c r="BS98" s="1">
        <f t="shared" si="137"/>
        <v>0</v>
      </c>
      <c r="BT98" s="1">
        <f t="shared" si="138"/>
        <v>0</v>
      </c>
    </row>
    <row r="99" customHeight="1" spans="1:72">
      <c r="A99" s="1">
        <v>96</v>
      </c>
      <c r="B99" s="8" t="s">
        <v>76</v>
      </c>
      <c r="C99" s="1">
        <v>120</v>
      </c>
      <c r="D99" s="1">
        <v>5130</v>
      </c>
      <c r="F99" s="1">
        <v>72</v>
      </c>
      <c r="G99" s="1">
        <v>23</v>
      </c>
      <c r="H99" s="1">
        <v>70</v>
      </c>
      <c r="I99" s="1">
        <v>22</v>
      </c>
      <c r="J99" s="1">
        <v>10</v>
      </c>
      <c r="K99" s="1">
        <f t="shared" si="132"/>
        <v>1540</v>
      </c>
      <c r="L99" s="1">
        <f t="shared" ref="L99:L162" si="140">BI99</f>
        <v>5252.5</v>
      </c>
      <c r="M99" s="1">
        <f t="shared" ref="M99:M162" si="141">BJ99</f>
        <v>5577.444</v>
      </c>
      <c r="N99" s="1">
        <f t="shared" ref="N99:N162" si="142">BK99</f>
        <v>5710.164</v>
      </c>
      <c r="O99" s="1">
        <f>D99+1600</f>
        <v>6730</v>
      </c>
      <c r="P99" s="1">
        <v>1650</v>
      </c>
      <c r="Q99" s="1">
        <v>1550</v>
      </c>
      <c r="R99" s="11">
        <v>200</v>
      </c>
      <c r="S99" s="13">
        <v>870</v>
      </c>
      <c r="T99" s="13">
        <v>511</v>
      </c>
      <c r="U99" s="13">
        <v>583</v>
      </c>
      <c r="V99" s="14">
        <f t="shared" si="93"/>
        <v>1964</v>
      </c>
      <c r="W99" s="13">
        <v>300</v>
      </c>
      <c r="X99" s="13">
        <f>175/2</f>
        <v>87.5</v>
      </c>
      <c r="Y99" s="13">
        <v>87</v>
      </c>
      <c r="Z99" s="13">
        <v>44</v>
      </c>
      <c r="AA99" s="11">
        <f t="shared" si="94"/>
        <v>5130</v>
      </c>
      <c r="AB99" s="12">
        <f t="shared" si="139"/>
        <v>563.75</v>
      </c>
      <c r="AC99" s="18">
        <f t="shared" si="95"/>
        <v>3565.5</v>
      </c>
      <c r="AD99" s="17">
        <f t="shared" ref="AD99:AD133" si="143">V99+AB99*2+W99+Y99*2+AS99</f>
        <v>3890.444</v>
      </c>
      <c r="AE99" s="17">
        <f t="shared" ref="AE99:AE133" si="144">V99+AB99*2+W99+Y99*2+AR99</f>
        <v>4023.164</v>
      </c>
      <c r="AF99" s="19">
        <v>50</v>
      </c>
      <c r="AG99" s="13">
        <v>24</v>
      </c>
      <c r="AH99" s="13">
        <v>25</v>
      </c>
      <c r="AI99" s="13">
        <v>6</v>
      </c>
      <c r="AJ99" s="21">
        <v>35</v>
      </c>
      <c r="AK99" s="21">
        <v>4</v>
      </c>
      <c r="AL99" s="21">
        <v>2.5</v>
      </c>
      <c r="AM99" s="21">
        <v>4.2</v>
      </c>
      <c r="AN99" s="13">
        <v>3.4</v>
      </c>
      <c r="AO99" s="13">
        <v>5</v>
      </c>
      <c r="AP99" s="13">
        <v>35</v>
      </c>
      <c r="AQ99" s="11">
        <f t="shared" si="96"/>
        <v>5130</v>
      </c>
      <c r="AR99" s="13">
        <f t="shared" si="133"/>
        <v>457.664</v>
      </c>
      <c r="AS99" s="13">
        <f t="shared" si="134"/>
        <v>324.944</v>
      </c>
      <c r="AT99" s="1">
        <f t="shared" ref="AT99:AT133" si="145">F99</f>
        <v>72</v>
      </c>
      <c r="AU99" s="1">
        <f t="shared" ref="AU99:AU133" si="146">G99</f>
        <v>23</v>
      </c>
      <c r="AV99" s="1" t="b">
        <f>IF(AT99=78,"68")</f>
        <v>0</v>
      </c>
      <c r="AW99" s="1">
        <f t="shared" ref="AW99:AW133" si="147">AU99*AV99</f>
        <v>0</v>
      </c>
      <c r="AX99" s="1">
        <f t="shared" ref="AX99:AX133" si="148">H99</f>
        <v>70</v>
      </c>
      <c r="AY99" s="1">
        <f t="shared" ref="AY99:AY133" si="149">I99</f>
        <v>22</v>
      </c>
      <c r="AZ99" s="1" t="str">
        <f>IF(AX99=72,"74.5",IF(AX99=65,"66",IF(AX99=70,"70")))</f>
        <v>70</v>
      </c>
      <c r="BA99" s="1">
        <f t="shared" ref="BA99:BA133" si="150">AZ99*AY99</f>
        <v>1540</v>
      </c>
      <c r="BB99" s="1">
        <f t="shared" ref="BB99:BB133" si="151">BA99+AW99</f>
        <v>1540</v>
      </c>
      <c r="BC99" s="1">
        <f t="shared" ref="BC99:BC133" si="152">J99</f>
        <v>10</v>
      </c>
      <c r="BE99" s="1" t="str">
        <f t="shared" ref="BE99:BE133" si="153">IF(BC99=2.5,"92",IF(BC99=10,"147",IF(BC99=25,"182",IF(BC99=63,"320",IF(BC99=107,"491",IF(BC99=160,"520",IF(BC99=200,"600")))))))</f>
        <v>147</v>
      </c>
      <c r="BI99" s="1">
        <f t="shared" ref="BI99:BI133" si="154">BE99+BB99+AC99</f>
        <v>5252.5</v>
      </c>
      <c r="BJ99" s="1">
        <f t="shared" ref="BJ99:BJ133" si="155">BE99+BB99+AD99</f>
        <v>5577.444</v>
      </c>
      <c r="BK99" s="1">
        <f t="shared" ref="BK99:BK133" si="156">BE99+BB99+AE99</f>
        <v>5710.164</v>
      </c>
      <c r="BM99" s="1" t="e">
        <f>BI99*#REF!*BL99/1000</f>
        <v>#REF!</v>
      </c>
      <c r="BN99" s="1" t="e">
        <f>BJ99*#REF!*BL99/1000</f>
        <v>#REF!</v>
      </c>
      <c r="BO99" s="1" t="e">
        <f>BK99*#REF!*BL99/1000</f>
        <v>#REF!</v>
      </c>
      <c r="BP99" s="3">
        <v>0.85</v>
      </c>
      <c r="BR99" s="1">
        <f t="shared" si="136"/>
        <v>0</v>
      </c>
      <c r="BS99" s="1">
        <f t="shared" si="137"/>
        <v>0</v>
      </c>
      <c r="BT99" s="1">
        <f t="shared" si="138"/>
        <v>0</v>
      </c>
    </row>
    <row r="100" spans="1:72">
      <c r="A100" s="1">
        <v>97</v>
      </c>
      <c r="B100" s="8" t="s">
        <v>76</v>
      </c>
      <c r="D100" s="1">
        <v>5130</v>
      </c>
      <c r="F100" s="1">
        <v>72</v>
      </c>
      <c r="G100" s="1">
        <v>23</v>
      </c>
      <c r="H100" s="1">
        <v>70</v>
      </c>
      <c r="I100" s="1">
        <v>22</v>
      </c>
      <c r="J100" s="1">
        <v>10</v>
      </c>
      <c r="K100" s="1">
        <f t="shared" si="132"/>
        <v>1540</v>
      </c>
      <c r="L100" s="1">
        <f t="shared" si="140"/>
        <v>5437.5</v>
      </c>
      <c r="M100" s="1">
        <f t="shared" si="141"/>
        <v>5762.444</v>
      </c>
      <c r="N100" s="1">
        <f t="shared" si="142"/>
        <v>5895.164</v>
      </c>
      <c r="O100" s="1">
        <f t="shared" ref="O100:O133" si="157">D100+1600</f>
        <v>6730</v>
      </c>
      <c r="P100" s="1">
        <v>1650</v>
      </c>
      <c r="Q100" s="1">
        <v>1550</v>
      </c>
      <c r="R100" s="11">
        <v>250</v>
      </c>
      <c r="S100" s="13">
        <v>859</v>
      </c>
      <c r="T100" s="13">
        <v>557</v>
      </c>
      <c r="U100" s="13">
        <v>583</v>
      </c>
      <c r="V100" s="14">
        <f t="shared" si="93"/>
        <v>1999</v>
      </c>
      <c r="W100" s="13">
        <v>450</v>
      </c>
      <c r="X100" s="13">
        <f>175/2</f>
        <v>87.5</v>
      </c>
      <c r="Y100" s="13">
        <v>87</v>
      </c>
      <c r="Z100" s="13">
        <v>44</v>
      </c>
      <c r="AA100" s="11">
        <f t="shared" si="94"/>
        <v>5130</v>
      </c>
      <c r="AB100" s="12">
        <f t="shared" si="139"/>
        <v>563.75</v>
      </c>
      <c r="AC100" s="18">
        <f t="shared" si="95"/>
        <v>3750.5</v>
      </c>
      <c r="AD100" s="17">
        <f t="shared" si="143"/>
        <v>4075.444</v>
      </c>
      <c r="AE100" s="17">
        <f t="shared" si="144"/>
        <v>4208.164</v>
      </c>
      <c r="AF100" s="19">
        <v>50</v>
      </c>
      <c r="AG100" s="13">
        <v>24</v>
      </c>
      <c r="AH100" s="13">
        <v>25</v>
      </c>
      <c r="AI100" s="13">
        <v>6</v>
      </c>
      <c r="AJ100" s="21">
        <v>35</v>
      </c>
      <c r="AK100" s="21">
        <v>4</v>
      </c>
      <c r="AL100" s="21">
        <v>2.5</v>
      </c>
      <c r="AM100" s="21">
        <v>4.2</v>
      </c>
      <c r="AN100" s="13">
        <v>3.4</v>
      </c>
      <c r="AO100" s="13">
        <v>5</v>
      </c>
      <c r="AP100" s="13">
        <v>35</v>
      </c>
      <c r="AQ100" s="11">
        <f t="shared" si="96"/>
        <v>5130</v>
      </c>
      <c r="AR100" s="13">
        <f t="shared" ref="AR100:AR134" si="158">(AQ100+1600)/1000*AN100*2+AF100+AG100+AH100+AI100+AJ100+AK100+AL100+AM100+AO100+AP100+(AQ100+400)/1000*10*4</f>
        <v>457.664</v>
      </c>
      <c r="AS100" s="13">
        <f t="shared" ref="AS100:AS134" si="159">(AQ100+1600)/1000*AN100*2+AF100+AG100+AH100+AI100+AJ100+AK100+AL100+AM100+AO100+AP100+(AQ100+400)/1000*4*4</f>
        <v>324.944</v>
      </c>
      <c r="AT100" s="1">
        <f t="shared" si="145"/>
        <v>72</v>
      </c>
      <c r="AU100" s="1">
        <f t="shared" si="146"/>
        <v>23</v>
      </c>
      <c r="AV100" s="1" t="b">
        <f t="shared" ref="AV100:AV133" si="160">IF(AT100=78,"68")</f>
        <v>0</v>
      </c>
      <c r="AW100" s="1">
        <f t="shared" si="147"/>
        <v>0</v>
      </c>
      <c r="AX100" s="1">
        <f t="shared" si="148"/>
        <v>70</v>
      </c>
      <c r="AY100" s="1">
        <f t="shared" si="149"/>
        <v>22</v>
      </c>
      <c r="AZ100" s="1" t="str">
        <f t="shared" ref="AZ100:AZ133" si="161">IF(AX100=72,"74.5",IF(AX100=65,"66",IF(AX100=70,"70")))</f>
        <v>70</v>
      </c>
      <c r="BA100" s="1">
        <f t="shared" si="150"/>
        <v>1540</v>
      </c>
      <c r="BB100" s="1">
        <f t="shared" si="151"/>
        <v>1540</v>
      </c>
      <c r="BC100" s="1">
        <f t="shared" si="152"/>
        <v>10</v>
      </c>
      <c r="BE100" s="1" t="str">
        <f t="shared" si="153"/>
        <v>147</v>
      </c>
      <c r="BI100" s="1">
        <f t="shared" si="154"/>
        <v>5437.5</v>
      </c>
      <c r="BJ100" s="1">
        <f t="shared" si="155"/>
        <v>5762.444</v>
      </c>
      <c r="BK100" s="1">
        <f t="shared" si="156"/>
        <v>5895.164</v>
      </c>
      <c r="BM100" s="1" t="e">
        <f>BI100*#REF!*BL100/1000</f>
        <v>#REF!</v>
      </c>
      <c r="BN100" s="1" t="e">
        <f>BJ100*#REF!*BL100/1000</f>
        <v>#REF!</v>
      </c>
      <c r="BO100" s="1" t="e">
        <f>BK100*#REF!*BL100/1000</f>
        <v>#REF!</v>
      </c>
      <c r="BP100" s="3">
        <v>0.81</v>
      </c>
      <c r="BR100" s="1">
        <f t="shared" si="136"/>
        <v>0</v>
      </c>
      <c r="BS100" s="1">
        <f t="shared" si="137"/>
        <v>0</v>
      </c>
      <c r="BT100" s="1">
        <f t="shared" si="138"/>
        <v>0</v>
      </c>
    </row>
    <row r="101" spans="1:72">
      <c r="A101" s="1">
        <v>98</v>
      </c>
      <c r="B101" s="8" t="s">
        <v>76</v>
      </c>
      <c r="D101" s="1">
        <v>5130</v>
      </c>
      <c r="F101" s="1">
        <v>72</v>
      </c>
      <c r="G101" s="1">
        <v>23</v>
      </c>
      <c r="H101" s="1">
        <v>70</v>
      </c>
      <c r="I101" s="1">
        <v>22</v>
      </c>
      <c r="J101" s="1">
        <v>10</v>
      </c>
      <c r="K101" s="1">
        <f t="shared" si="132"/>
        <v>1540</v>
      </c>
      <c r="L101" s="1">
        <f t="shared" si="140"/>
        <v>6079.5</v>
      </c>
      <c r="M101" s="1">
        <f t="shared" si="141"/>
        <v>6404.444</v>
      </c>
      <c r="N101" s="1">
        <f t="shared" si="142"/>
        <v>6537.164</v>
      </c>
      <c r="O101" s="1">
        <f t="shared" si="157"/>
        <v>6730</v>
      </c>
      <c r="P101" s="1">
        <v>1650</v>
      </c>
      <c r="Q101" s="1">
        <v>1550</v>
      </c>
      <c r="R101" s="11">
        <v>320</v>
      </c>
      <c r="S101" s="13">
        <v>999</v>
      </c>
      <c r="T101" s="13">
        <v>657</v>
      </c>
      <c r="U101" s="13">
        <v>695</v>
      </c>
      <c r="V101" s="14">
        <f t="shared" si="93"/>
        <v>2351</v>
      </c>
      <c r="W101" s="13">
        <v>740</v>
      </c>
      <c r="X101" s="13">
        <f>175/2</f>
        <v>87.5</v>
      </c>
      <c r="Y101" s="13">
        <v>87</v>
      </c>
      <c r="Z101" s="13">
        <v>44</v>
      </c>
      <c r="AA101" s="11">
        <f t="shared" si="94"/>
        <v>5130</v>
      </c>
      <c r="AB101" s="12">
        <f t="shared" si="139"/>
        <v>563.75</v>
      </c>
      <c r="AC101" s="18">
        <f t="shared" si="95"/>
        <v>4392.5</v>
      </c>
      <c r="AD101" s="17">
        <f t="shared" si="143"/>
        <v>4717.444</v>
      </c>
      <c r="AE101" s="17">
        <f t="shared" si="144"/>
        <v>4850.164</v>
      </c>
      <c r="AF101" s="19">
        <v>50</v>
      </c>
      <c r="AG101" s="13">
        <v>24</v>
      </c>
      <c r="AH101" s="13">
        <v>25</v>
      </c>
      <c r="AI101" s="13">
        <v>6</v>
      </c>
      <c r="AJ101" s="21">
        <v>35</v>
      </c>
      <c r="AK101" s="21">
        <v>4</v>
      </c>
      <c r="AL101" s="21">
        <v>2.5</v>
      </c>
      <c r="AM101" s="21">
        <v>4.2</v>
      </c>
      <c r="AN101" s="13">
        <v>3.4</v>
      </c>
      <c r="AO101" s="13">
        <v>5</v>
      </c>
      <c r="AP101" s="13">
        <v>35</v>
      </c>
      <c r="AQ101" s="11">
        <f t="shared" si="96"/>
        <v>5130</v>
      </c>
      <c r="AR101" s="13">
        <f t="shared" si="158"/>
        <v>457.664</v>
      </c>
      <c r="AS101" s="13">
        <f t="shared" si="159"/>
        <v>324.944</v>
      </c>
      <c r="AT101" s="1">
        <f t="shared" si="145"/>
        <v>72</v>
      </c>
      <c r="AU101" s="1">
        <f t="shared" si="146"/>
        <v>23</v>
      </c>
      <c r="AV101" s="1" t="b">
        <f t="shared" si="160"/>
        <v>0</v>
      </c>
      <c r="AW101" s="1">
        <f t="shared" si="147"/>
        <v>0</v>
      </c>
      <c r="AX101" s="1">
        <f t="shared" si="148"/>
        <v>70</v>
      </c>
      <c r="AY101" s="1">
        <f t="shared" si="149"/>
        <v>22</v>
      </c>
      <c r="AZ101" s="1" t="str">
        <f t="shared" si="161"/>
        <v>70</v>
      </c>
      <c r="BA101" s="1">
        <f t="shared" si="150"/>
        <v>1540</v>
      </c>
      <c r="BB101" s="1">
        <f t="shared" si="151"/>
        <v>1540</v>
      </c>
      <c r="BC101" s="1">
        <f t="shared" si="152"/>
        <v>10</v>
      </c>
      <c r="BE101" s="1" t="str">
        <f t="shared" si="153"/>
        <v>147</v>
      </c>
      <c r="BI101" s="1">
        <f t="shared" si="154"/>
        <v>6079.5</v>
      </c>
      <c r="BJ101" s="1">
        <f t="shared" si="155"/>
        <v>6404.444</v>
      </c>
      <c r="BK101" s="1">
        <f t="shared" si="156"/>
        <v>6537.164</v>
      </c>
      <c r="BM101" s="1" t="e">
        <f>BI101*#REF!*BL101/1000</f>
        <v>#REF!</v>
      </c>
      <c r="BN101" s="1" t="e">
        <f>BJ101*#REF!*BL101/1000</f>
        <v>#REF!</v>
      </c>
      <c r="BO101" s="1" t="e">
        <f>BK101*#REF!*BL101/1000</f>
        <v>#REF!</v>
      </c>
      <c r="BP101" s="3">
        <v>0.77</v>
      </c>
      <c r="BR101" s="1">
        <f t="shared" si="136"/>
        <v>0</v>
      </c>
      <c r="BS101" s="1">
        <f t="shared" si="137"/>
        <v>0</v>
      </c>
      <c r="BT101" s="1">
        <f t="shared" si="138"/>
        <v>0</v>
      </c>
    </row>
    <row r="102" spans="1:72">
      <c r="A102" s="1">
        <v>99</v>
      </c>
      <c r="B102" s="8" t="s">
        <v>76</v>
      </c>
      <c r="D102" s="1">
        <v>5130</v>
      </c>
      <c r="F102" s="1">
        <v>72</v>
      </c>
      <c r="G102" s="1">
        <v>23</v>
      </c>
      <c r="H102" s="1">
        <v>70</v>
      </c>
      <c r="I102" s="1">
        <v>22</v>
      </c>
      <c r="J102" s="1">
        <v>25</v>
      </c>
      <c r="K102" s="1">
        <f t="shared" si="132"/>
        <v>1540</v>
      </c>
      <c r="L102" s="1">
        <f t="shared" si="140"/>
        <v>6785.5</v>
      </c>
      <c r="M102" s="1">
        <f t="shared" si="141"/>
        <v>7110.444</v>
      </c>
      <c r="N102" s="1">
        <f t="shared" si="142"/>
        <v>7243.164</v>
      </c>
      <c r="O102" s="1">
        <f t="shared" si="157"/>
        <v>6730</v>
      </c>
      <c r="P102" s="1">
        <v>1650</v>
      </c>
      <c r="Q102" s="1">
        <v>1550</v>
      </c>
      <c r="R102" s="11">
        <v>360</v>
      </c>
      <c r="S102" s="13">
        <v>1136</v>
      </c>
      <c r="T102" s="13">
        <v>800</v>
      </c>
      <c r="U102" s="13">
        <v>826</v>
      </c>
      <c r="V102" s="14">
        <f t="shared" si="93"/>
        <v>2762</v>
      </c>
      <c r="W102" s="13">
        <v>1000</v>
      </c>
      <c r="X102" s="13">
        <f>175/2</f>
        <v>87.5</v>
      </c>
      <c r="Y102" s="13">
        <v>87</v>
      </c>
      <c r="Z102" s="13">
        <v>44</v>
      </c>
      <c r="AA102" s="11">
        <f t="shared" si="94"/>
        <v>5130</v>
      </c>
      <c r="AB102" s="12">
        <f t="shared" si="139"/>
        <v>563.75</v>
      </c>
      <c r="AC102" s="18">
        <f t="shared" si="95"/>
        <v>5063.5</v>
      </c>
      <c r="AD102" s="17">
        <f t="shared" si="143"/>
        <v>5388.444</v>
      </c>
      <c r="AE102" s="17">
        <f t="shared" si="144"/>
        <v>5521.164</v>
      </c>
      <c r="AF102" s="19">
        <v>50</v>
      </c>
      <c r="AG102" s="13">
        <v>24</v>
      </c>
      <c r="AH102" s="13">
        <v>25</v>
      </c>
      <c r="AI102" s="13">
        <v>6</v>
      </c>
      <c r="AJ102" s="21">
        <v>35</v>
      </c>
      <c r="AK102" s="21">
        <v>4</v>
      </c>
      <c r="AL102" s="21">
        <v>2.5</v>
      </c>
      <c r="AM102" s="21">
        <v>4.2</v>
      </c>
      <c r="AN102" s="13">
        <v>3.4</v>
      </c>
      <c r="AO102" s="13">
        <v>5</v>
      </c>
      <c r="AP102" s="13">
        <v>35</v>
      </c>
      <c r="AQ102" s="11">
        <f t="shared" si="96"/>
        <v>5130</v>
      </c>
      <c r="AR102" s="13">
        <f t="shared" si="158"/>
        <v>457.664</v>
      </c>
      <c r="AS102" s="13">
        <f t="shared" si="159"/>
        <v>324.944</v>
      </c>
      <c r="AT102" s="1">
        <f t="shared" si="145"/>
        <v>72</v>
      </c>
      <c r="AU102" s="1">
        <f t="shared" si="146"/>
        <v>23</v>
      </c>
      <c r="AV102" s="1" t="b">
        <f t="shared" si="160"/>
        <v>0</v>
      </c>
      <c r="AW102" s="1">
        <f t="shared" si="147"/>
        <v>0</v>
      </c>
      <c r="AX102" s="1">
        <f t="shared" si="148"/>
        <v>70</v>
      </c>
      <c r="AY102" s="1">
        <f t="shared" si="149"/>
        <v>22</v>
      </c>
      <c r="AZ102" s="1" t="str">
        <f t="shared" si="161"/>
        <v>70</v>
      </c>
      <c r="BA102" s="1">
        <f t="shared" si="150"/>
        <v>1540</v>
      </c>
      <c r="BB102" s="1">
        <f t="shared" si="151"/>
        <v>1540</v>
      </c>
      <c r="BC102" s="1">
        <f t="shared" si="152"/>
        <v>25</v>
      </c>
      <c r="BE102" s="1" t="str">
        <f t="shared" si="153"/>
        <v>182</v>
      </c>
      <c r="BI102" s="1">
        <f t="shared" si="154"/>
        <v>6785.5</v>
      </c>
      <c r="BJ102" s="1">
        <f t="shared" si="155"/>
        <v>7110.444</v>
      </c>
      <c r="BK102" s="1">
        <f t="shared" si="156"/>
        <v>7243.164</v>
      </c>
      <c r="BM102" s="1" t="e">
        <f>BI102*#REF!*BL102/1000</f>
        <v>#REF!</v>
      </c>
      <c r="BN102" s="1" t="e">
        <f>BJ102*#REF!*BL102/1000</f>
        <v>#REF!</v>
      </c>
      <c r="BO102" s="1" t="e">
        <f>BK102*#REF!*BL102/1000</f>
        <v>#REF!</v>
      </c>
      <c r="BP102" s="3">
        <v>0.74</v>
      </c>
      <c r="BR102" s="1">
        <f t="shared" si="136"/>
        <v>0</v>
      </c>
      <c r="BS102" s="1">
        <f t="shared" si="137"/>
        <v>0</v>
      </c>
      <c r="BT102" s="1">
        <f t="shared" si="138"/>
        <v>0</v>
      </c>
    </row>
    <row r="103" spans="1:72">
      <c r="A103" s="1">
        <v>100</v>
      </c>
      <c r="B103" s="8" t="s">
        <v>76</v>
      </c>
      <c r="D103" s="1">
        <v>5130</v>
      </c>
      <c r="F103" s="1">
        <v>72</v>
      </c>
      <c r="G103" s="1">
        <v>23</v>
      </c>
      <c r="H103" s="1">
        <v>70</v>
      </c>
      <c r="I103" s="1">
        <v>22</v>
      </c>
      <c r="J103" s="1">
        <v>25</v>
      </c>
      <c r="K103" s="1">
        <f t="shared" si="132"/>
        <v>1540</v>
      </c>
      <c r="L103" s="1">
        <f t="shared" si="140"/>
        <v>7726.6</v>
      </c>
      <c r="M103" s="1">
        <f t="shared" si="141"/>
        <v>8051.544</v>
      </c>
      <c r="N103" s="1">
        <f t="shared" si="142"/>
        <v>8184.264</v>
      </c>
      <c r="O103" s="1">
        <f t="shared" si="157"/>
        <v>6730</v>
      </c>
      <c r="P103" s="1">
        <v>1650</v>
      </c>
      <c r="Q103" s="1">
        <v>1550</v>
      </c>
      <c r="R103" s="11">
        <v>400</v>
      </c>
      <c r="S103" s="13">
        <v>1264</v>
      </c>
      <c r="T103" s="13">
        <v>994</v>
      </c>
      <c r="U103" s="13">
        <v>956</v>
      </c>
      <c r="V103" s="14">
        <f t="shared" si="93"/>
        <v>3214</v>
      </c>
      <c r="W103" s="13">
        <v>1400</v>
      </c>
      <c r="X103" s="13">
        <f>190/2</f>
        <v>95</v>
      </c>
      <c r="Y103" s="13">
        <v>87</v>
      </c>
      <c r="Z103" s="13">
        <v>44</v>
      </c>
      <c r="AA103" s="11">
        <f t="shared" si="94"/>
        <v>5130</v>
      </c>
      <c r="AB103" s="12">
        <f t="shared" si="139"/>
        <v>608.3</v>
      </c>
      <c r="AC103" s="18">
        <f t="shared" si="95"/>
        <v>6004.6</v>
      </c>
      <c r="AD103" s="17">
        <f t="shared" si="143"/>
        <v>6329.544</v>
      </c>
      <c r="AE103" s="17">
        <f t="shared" si="144"/>
        <v>6462.264</v>
      </c>
      <c r="AF103" s="19">
        <v>50</v>
      </c>
      <c r="AG103" s="13">
        <v>24</v>
      </c>
      <c r="AH103" s="13">
        <v>25</v>
      </c>
      <c r="AI103" s="13">
        <v>6</v>
      </c>
      <c r="AJ103" s="21">
        <v>35</v>
      </c>
      <c r="AK103" s="21">
        <v>4</v>
      </c>
      <c r="AL103" s="21">
        <v>2.5</v>
      </c>
      <c r="AM103" s="21">
        <v>4.2</v>
      </c>
      <c r="AN103" s="13">
        <v>3.4</v>
      </c>
      <c r="AO103" s="13">
        <v>5</v>
      </c>
      <c r="AP103" s="13">
        <v>35</v>
      </c>
      <c r="AQ103" s="11">
        <f t="shared" si="96"/>
        <v>5130</v>
      </c>
      <c r="AR103" s="13">
        <f t="shared" si="158"/>
        <v>457.664</v>
      </c>
      <c r="AS103" s="13">
        <f t="shared" si="159"/>
        <v>324.944</v>
      </c>
      <c r="AT103" s="1">
        <f t="shared" si="145"/>
        <v>72</v>
      </c>
      <c r="AU103" s="1">
        <f t="shared" si="146"/>
        <v>23</v>
      </c>
      <c r="AV103" s="1" t="b">
        <f t="shared" si="160"/>
        <v>0</v>
      </c>
      <c r="AW103" s="1">
        <f t="shared" si="147"/>
        <v>0</v>
      </c>
      <c r="AX103" s="1">
        <f t="shared" si="148"/>
        <v>70</v>
      </c>
      <c r="AY103" s="1">
        <f t="shared" si="149"/>
        <v>22</v>
      </c>
      <c r="AZ103" s="1" t="str">
        <f t="shared" si="161"/>
        <v>70</v>
      </c>
      <c r="BA103" s="1">
        <f t="shared" si="150"/>
        <v>1540</v>
      </c>
      <c r="BB103" s="1">
        <f t="shared" si="151"/>
        <v>1540</v>
      </c>
      <c r="BC103" s="1">
        <f t="shared" si="152"/>
        <v>25</v>
      </c>
      <c r="BE103" s="1" t="str">
        <f t="shared" si="153"/>
        <v>182</v>
      </c>
      <c r="BI103" s="1">
        <f t="shared" si="154"/>
        <v>7726.6</v>
      </c>
      <c r="BJ103" s="1">
        <f t="shared" si="155"/>
        <v>8051.544</v>
      </c>
      <c r="BK103" s="1">
        <f t="shared" si="156"/>
        <v>8184.264</v>
      </c>
      <c r="BM103" s="1" t="e">
        <f>BI103*#REF!*BL103/1000</f>
        <v>#REF!</v>
      </c>
      <c r="BN103" s="1" t="e">
        <f>BJ103*#REF!*BL103/1000</f>
        <v>#REF!</v>
      </c>
      <c r="BO103" s="1" t="e">
        <f>BK103*#REF!*BL103/1000</f>
        <v>#REF!</v>
      </c>
      <c r="BP103" s="3">
        <v>0.69</v>
      </c>
      <c r="BR103" s="1">
        <f t="shared" si="136"/>
        <v>0</v>
      </c>
      <c r="BS103" s="1">
        <f t="shared" si="137"/>
        <v>0</v>
      </c>
      <c r="BT103" s="1">
        <f t="shared" si="138"/>
        <v>0</v>
      </c>
    </row>
    <row r="104" spans="1:72">
      <c r="A104" s="1">
        <v>101</v>
      </c>
      <c r="B104" s="8" t="s">
        <v>76</v>
      </c>
      <c r="D104" s="1">
        <v>5130</v>
      </c>
      <c r="F104" s="1">
        <v>72</v>
      </c>
      <c r="G104" s="1">
        <v>23</v>
      </c>
      <c r="H104" s="1">
        <v>70</v>
      </c>
      <c r="I104" s="1">
        <v>22</v>
      </c>
      <c r="J104" s="1">
        <v>25</v>
      </c>
      <c r="K104" s="1">
        <f t="shared" si="132"/>
        <v>1540</v>
      </c>
      <c r="L104" s="1">
        <f t="shared" si="140"/>
        <v>8171.6</v>
      </c>
      <c r="M104" s="1">
        <f t="shared" si="141"/>
        <v>8496.544</v>
      </c>
      <c r="N104" s="1">
        <f t="shared" si="142"/>
        <v>8629.264</v>
      </c>
      <c r="O104" s="1">
        <f t="shared" si="157"/>
        <v>6730</v>
      </c>
      <c r="P104" s="1">
        <v>1650</v>
      </c>
      <c r="Q104" s="1">
        <v>1550</v>
      </c>
      <c r="R104" s="11" t="s">
        <v>77</v>
      </c>
      <c r="S104" s="13">
        <v>1330</v>
      </c>
      <c r="T104" s="13">
        <v>1188</v>
      </c>
      <c r="U104" s="13">
        <v>1061</v>
      </c>
      <c r="V104" s="14">
        <f t="shared" si="93"/>
        <v>3579</v>
      </c>
      <c r="W104" s="13">
        <v>1480</v>
      </c>
      <c r="X104" s="13">
        <f>190/2</f>
        <v>95</v>
      </c>
      <c r="Y104" s="13">
        <v>87</v>
      </c>
      <c r="Z104" s="13">
        <v>44</v>
      </c>
      <c r="AA104" s="11">
        <f t="shared" si="94"/>
        <v>5130</v>
      </c>
      <c r="AB104" s="12">
        <f t="shared" si="139"/>
        <v>608.3</v>
      </c>
      <c r="AC104" s="18">
        <f t="shared" si="95"/>
        <v>6449.6</v>
      </c>
      <c r="AD104" s="17">
        <f t="shared" si="143"/>
        <v>6774.544</v>
      </c>
      <c r="AE104" s="17">
        <f t="shared" si="144"/>
        <v>6907.264</v>
      </c>
      <c r="AF104" s="19">
        <v>50</v>
      </c>
      <c r="AG104" s="13">
        <v>24</v>
      </c>
      <c r="AH104" s="13">
        <v>25</v>
      </c>
      <c r="AI104" s="13">
        <v>6</v>
      </c>
      <c r="AJ104" s="21">
        <v>35</v>
      </c>
      <c r="AK104" s="21">
        <v>4</v>
      </c>
      <c r="AL104" s="21">
        <v>2.5</v>
      </c>
      <c r="AM104" s="21">
        <v>4.2</v>
      </c>
      <c r="AN104" s="13">
        <v>3.4</v>
      </c>
      <c r="AO104" s="13">
        <v>5</v>
      </c>
      <c r="AP104" s="13">
        <v>35</v>
      </c>
      <c r="AQ104" s="11">
        <f t="shared" si="96"/>
        <v>5130</v>
      </c>
      <c r="AR104" s="13">
        <f t="shared" si="158"/>
        <v>457.664</v>
      </c>
      <c r="AS104" s="13">
        <f t="shared" si="159"/>
        <v>324.944</v>
      </c>
      <c r="AT104" s="1">
        <f t="shared" si="145"/>
        <v>72</v>
      </c>
      <c r="AU104" s="1">
        <f t="shared" si="146"/>
        <v>23</v>
      </c>
      <c r="AV104" s="1" t="b">
        <f t="shared" si="160"/>
        <v>0</v>
      </c>
      <c r="AW104" s="1">
        <f t="shared" si="147"/>
        <v>0</v>
      </c>
      <c r="AX104" s="1">
        <f t="shared" si="148"/>
        <v>70</v>
      </c>
      <c r="AY104" s="1">
        <f t="shared" si="149"/>
        <v>22</v>
      </c>
      <c r="AZ104" s="1" t="str">
        <f t="shared" si="161"/>
        <v>70</v>
      </c>
      <c r="BA104" s="1">
        <f t="shared" si="150"/>
        <v>1540</v>
      </c>
      <c r="BB104" s="1">
        <f t="shared" si="151"/>
        <v>1540</v>
      </c>
      <c r="BC104" s="1">
        <f t="shared" si="152"/>
        <v>25</v>
      </c>
      <c r="BE104" s="1" t="str">
        <f t="shared" si="153"/>
        <v>182</v>
      </c>
      <c r="BI104" s="1">
        <f t="shared" si="154"/>
        <v>8171.6</v>
      </c>
      <c r="BJ104" s="1">
        <f t="shared" si="155"/>
        <v>8496.544</v>
      </c>
      <c r="BK104" s="1">
        <f t="shared" si="156"/>
        <v>8629.264</v>
      </c>
      <c r="BM104" s="1" t="e">
        <f>BI104*#REF!*BL104/1000</f>
        <v>#REF!</v>
      </c>
      <c r="BN104" s="1" t="e">
        <f>BJ104*#REF!*BL104/1000</f>
        <v>#REF!</v>
      </c>
      <c r="BO104" s="1" t="e">
        <f>BK104*#REF!*BL104/1000</f>
        <v>#REF!</v>
      </c>
      <c r="BP104" s="3">
        <v>0.65</v>
      </c>
      <c r="BR104" s="1">
        <f t="shared" si="136"/>
        <v>0</v>
      </c>
      <c r="BS104" s="1">
        <f t="shared" si="137"/>
        <v>0</v>
      </c>
      <c r="BT104" s="1">
        <f t="shared" si="138"/>
        <v>0</v>
      </c>
    </row>
    <row r="105" spans="1:72">
      <c r="A105" s="1">
        <v>102</v>
      </c>
      <c r="B105" s="8" t="s">
        <v>76</v>
      </c>
      <c r="D105" s="1">
        <v>5130</v>
      </c>
      <c r="F105" s="1">
        <v>72</v>
      </c>
      <c r="G105" s="1">
        <v>23</v>
      </c>
      <c r="H105" s="1">
        <v>70</v>
      </c>
      <c r="I105" s="1">
        <v>22</v>
      </c>
      <c r="J105" s="1">
        <v>25</v>
      </c>
      <c r="K105" s="1">
        <f t="shared" si="132"/>
        <v>1540</v>
      </c>
      <c r="L105" s="1">
        <f t="shared" si="140"/>
        <v>9001.6</v>
      </c>
      <c r="M105" s="1">
        <f t="shared" si="141"/>
        <v>9326.544</v>
      </c>
      <c r="N105" s="1">
        <f t="shared" si="142"/>
        <v>9459.264</v>
      </c>
      <c r="O105" s="1">
        <f t="shared" si="157"/>
        <v>6730</v>
      </c>
      <c r="P105" s="1">
        <v>1650</v>
      </c>
      <c r="Q105" s="1">
        <v>1550</v>
      </c>
      <c r="R105" s="11" t="s">
        <v>78</v>
      </c>
      <c r="S105" s="13">
        <v>1333</v>
      </c>
      <c r="T105" s="13">
        <v>1402</v>
      </c>
      <c r="U105" s="13">
        <v>1154</v>
      </c>
      <c r="V105" s="14">
        <f t="shared" si="93"/>
        <v>3889</v>
      </c>
      <c r="W105" s="13">
        <v>2000</v>
      </c>
      <c r="X105" s="13">
        <f>190/2</f>
        <v>95</v>
      </c>
      <c r="Y105" s="13">
        <v>87</v>
      </c>
      <c r="Z105" s="13">
        <v>44</v>
      </c>
      <c r="AA105" s="11">
        <f t="shared" si="94"/>
        <v>5130</v>
      </c>
      <c r="AB105" s="12">
        <f t="shared" si="139"/>
        <v>608.3</v>
      </c>
      <c r="AC105" s="18">
        <f t="shared" si="95"/>
        <v>7279.6</v>
      </c>
      <c r="AD105" s="17">
        <f t="shared" si="143"/>
        <v>7604.544</v>
      </c>
      <c r="AE105" s="17">
        <f t="shared" si="144"/>
        <v>7737.264</v>
      </c>
      <c r="AF105" s="19">
        <v>50</v>
      </c>
      <c r="AG105" s="13">
        <v>24</v>
      </c>
      <c r="AH105" s="13">
        <v>25</v>
      </c>
      <c r="AI105" s="13">
        <v>6</v>
      </c>
      <c r="AJ105" s="21">
        <v>35</v>
      </c>
      <c r="AK105" s="21">
        <v>4</v>
      </c>
      <c r="AL105" s="21">
        <v>2.5</v>
      </c>
      <c r="AM105" s="21">
        <v>4.2</v>
      </c>
      <c r="AN105" s="13">
        <v>3.4</v>
      </c>
      <c r="AO105" s="13">
        <v>5</v>
      </c>
      <c r="AP105" s="13">
        <v>35</v>
      </c>
      <c r="AQ105" s="11">
        <f t="shared" si="96"/>
        <v>5130</v>
      </c>
      <c r="AR105" s="13">
        <f t="shared" si="158"/>
        <v>457.664</v>
      </c>
      <c r="AS105" s="13">
        <f t="shared" si="159"/>
        <v>324.944</v>
      </c>
      <c r="AT105" s="1">
        <f t="shared" si="145"/>
        <v>72</v>
      </c>
      <c r="AU105" s="1">
        <f t="shared" si="146"/>
        <v>23</v>
      </c>
      <c r="AV105" s="1" t="b">
        <f t="shared" si="160"/>
        <v>0</v>
      </c>
      <c r="AW105" s="1">
        <f t="shared" si="147"/>
        <v>0</v>
      </c>
      <c r="AX105" s="1">
        <f t="shared" si="148"/>
        <v>70</v>
      </c>
      <c r="AY105" s="1">
        <f t="shared" si="149"/>
        <v>22</v>
      </c>
      <c r="AZ105" s="1" t="str">
        <f t="shared" si="161"/>
        <v>70</v>
      </c>
      <c r="BA105" s="1">
        <f t="shared" si="150"/>
        <v>1540</v>
      </c>
      <c r="BB105" s="1">
        <f t="shared" si="151"/>
        <v>1540</v>
      </c>
      <c r="BC105" s="1">
        <f t="shared" si="152"/>
        <v>25</v>
      </c>
      <c r="BE105" s="1" t="str">
        <f t="shared" si="153"/>
        <v>182</v>
      </c>
      <c r="BI105" s="1">
        <f t="shared" si="154"/>
        <v>9001.6</v>
      </c>
      <c r="BJ105" s="1">
        <f t="shared" si="155"/>
        <v>9326.544</v>
      </c>
      <c r="BK105" s="1">
        <f t="shared" si="156"/>
        <v>9459.264</v>
      </c>
      <c r="BM105" s="1" t="e">
        <f>BI105*#REF!*BL105/1000</f>
        <v>#REF!</v>
      </c>
      <c r="BN105" s="1" t="e">
        <f>BJ105*#REF!*BL105/1000</f>
        <v>#REF!</v>
      </c>
      <c r="BO105" s="1" t="e">
        <f>BK105*#REF!*BL105/1000</f>
        <v>#REF!</v>
      </c>
      <c r="BP105" s="3">
        <v>0.59</v>
      </c>
      <c r="BR105" s="1">
        <f t="shared" si="136"/>
        <v>0</v>
      </c>
      <c r="BS105" s="1">
        <f t="shared" si="137"/>
        <v>0</v>
      </c>
      <c r="BT105" s="1">
        <f t="shared" si="138"/>
        <v>0</v>
      </c>
    </row>
    <row r="106" spans="1:72">
      <c r="A106" s="1">
        <v>103</v>
      </c>
      <c r="B106" s="8" t="s">
        <v>76</v>
      </c>
      <c r="C106" s="1">
        <v>150</v>
      </c>
      <c r="D106" s="1">
        <v>6000</v>
      </c>
      <c r="F106" s="1">
        <v>72</v>
      </c>
      <c r="G106" s="1">
        <v>29</v>
      </c>
      <c r="H106" s="1">
        <v>70</v>
      </c>
      <c r="I106" s="1">
        <v>28</v>
      </c>
      <c r="J106" s="1">
        <v>10</v>
      </c>
      <c r="K106" s="1">
        <f t="shared" si="132"/>
        <v>1960</v>
      </c>
      <c r="L106" s="1">
        <f t="shared" si="140"/>
        <v>5824.75</v>
      </c>
      <c r="M106" s="1">
        <f t="shared" si="141"/>
        <v>6169.53</v>
      </c>
      <c r="N106" s="1">
        <f t="shared" si="142"/>
        <v>6323.13</v>
      </c>
      <c r="O106" s="1">
        <f t="shared" si="157"/>
        <v>7600</v>
      </c>
      <c r="P106" s="1">
        <v>1650</v>
      </c>
      <c r="Q106" s="1">
        <v>1550</v>
      </c>
      <c r="R106" s="11">
        <v>200</v>
      </c>
      <c r="S106" s="13">
        <v>870</v>
      </c>
      <c r="T106" s="13">
        <v>511</v>
      </c>
      <c r="U106" s="13">
        <v>583</v>
      </c>
      <c r="V106" s="14">
        <f t="shared" si="93"/>
        <v>1964</v>
      </c>
      <c r="W106" s="13">
        <v>300</v>
      </c>
      <c r="X106" s="13">
        <f>175/2</f>
        <v>87.5</v>
      </c>
      <c r="Y106" s="13">
        <v>87</v>
      </c>
      <c r="Z106" s="13">
        <v>44</v>
      </c>
      <c r="AA106" s="11">
        <f t="shared" si="94"/>
        <v>6000</v>
      </c>
      <c r="AB106" s="12">
        <f t="shared" si="139"/>
        <v>639.875</v>
      </c>
      <c r="AC106" s="18">
        <f t="shared" si="95"/>
        <v>3717.75</v>
      </c>
      <c r="AD106" s="17">
        <f t="shared" si="143"/>
        <v>4062.53</v>
      </c>
      <c r="AE106" s="17">
        <f t="shared" si="144"/>
        <v>4216.13</v>
      </c>
      <c r="AF106" s="19">
        <v>50</v>
      </c>
      <c r="AG106" s="13">
        <v>24</v>
      </c>
      <c r="AH106" s="13">
        <v>25</v>
      </c>
      <c r="AI106" s="13">
        <v>6</v>
      </c>
      <c r="AJ106" s="21">
        <v>35</v>
      </c>
      <c r="AK106" s="21">
        <v>4</v>
      </c>
      <c r="AL106" s="21">
        <v>2.5</v>
      </c>
      <c r="AM106" s="21">
        <v>4.2</v>
      </c>
      <c r="AN106" s="13">
        <v>3.4</v>
      </c>
      <c r="AO106" s="13">
        <v>5</v>
      </c>
      <c r="AP106" s="13">
        <v>35</v>
      </c>
      <c r="AQ106" s="11">
        <f t="shared" si="96"/>
        <v>6000</v>
      </c>
      <c r="AR106" s="13">
        <f t="shared" si="158"/>
        <v>498.38</v>
      </c>
      <c r="AS106" s="13">
        <f t="shared" si="159"/>
        <v>344.78</v>
      </c>
      <c r="AT106" s="1">
        <f t="shared" si="145"/>
        <v>72</v>
      </c>
      <c r="AU106" s="1">
        <f t="shared" si="146"/>
        <v>29</v>
      </c>
      <c r="AV106" s="1" t="b">
        <f t="shared" si="160"/>
        <v>0</v>
      </c>
      <c r="AW106" s="1">
        <f t="shared" si="147"/>
        <v>0</v>
      </c>
      <c r="AX106" s="1">
        <f t="shared" si="148"/>
        <v>70</v>
      </c>
      <c r="AY106" s="1">
        <f t="shared" si="149"/>
        <v>28</v>
      </c>
      <c r="AZ106" s="1" t="str">
        <f t="shared" si="161"/>
        <v>70</v>
      </c>
      <c r="BA106" s="1">
        <f t="shared" si="150"/>
        <v>1960</v>
      </c>
      <c r="BB106" s="1">
        <f t="shared" si="151"/>
        <v>1960</v>
      </c>
      <c r="BC106" s="1">
        <f t="shared" si="152"/>
        <v>10</v>
      </c>
      <c r="BE106" s="1" t="str">
        <f t="shared" si="153"/>
        <v>147</v>
      </c>
      <c r="BI106" s="1">
        <f t="shared" si="154"/>
        <v>5824.75</v>
      </c>
      <c r="BJ106" s="1">
        <f t="shared" si="155"/>
        <v>6169.53</v>
      </c>
      <c r="BK106" s="1">
        <f t="shared" si="156"/>
        <v>6323.13</v>
      </c>
      <c r="BM106" s="1" t="e">
        <f>BI106*#REF!*BL106/1000</f>
        <v>#REF!</v>
      </c>
      <c r="BN106" s="1" t="e">
        <f>BJ106*#REF!*BL106/1000</f>
        <v>#REF!</v>
      </c>
      <c r="BO106" s="1" t="e">
        <f>BK106*#REF!*BL106/1000</f>
        <v>#REF!</v>
      </c>
      <c r="BP106" s="3">
        <v>0.77</v>
      </c>
      <c r="BR106" s="1">
        <f t="shared" si="136"/>
        <v>0</v>
      </c>
      <c r="BS106" s="1">
        <f t="shared" si="137"/>
        <v>0</v>
      </c>
      <c r="BT106" s="1">
        <f t="shared" si="138"/>
        <v>0</v>
      </c>
    </row>
    <row r="107" spans="1:72">
      <c r="A107" s="1">
        <v>104</v>
      </c>
      <c r="B107" s="8" t="s">
        <v>76</v>
      </c>
      <c r="D107" s="1">
        <v>6000</v>
      </c>
      <c r="F107" s="1">
        <v>72</v>
      </c>
      <c r="G107" s="1">
        <v>29</v>
      </c>
      <c r="H107" s="1">
        <v>70</v>
      </c>
      <c r="I107" s="1">
        <v>28</v>
      </c>
      <c r="J107" s="1">
        <v>10</v>
      </c>
      <c r="K107" s="1">
        <f t="shared" si="132"/>
        <v>1960</v>
      </c>
      <c r="L107" s="1">
        <f t="shared" si="140"/>
        <v>6009.75</v>
      </c>
      <c r="M107" s="1">
        <f t="shared" si="141"/>
        <v>6354.53</v>
      </c>
      <c r="N107" s="1">
        <f t="shared" si="142"/>
        <v>6508.13</v>
      </c>
      <c r="O107" s="1">
        <f t="shared" si="157"/>
        <v>7600</v>
      </c>
      <c r="P107" s="1">
        <v>1650</v>
      </c>
      <c r="Q107" s="1">
        <v>1550</v>
      </c>
      <c r="R107" s="11">
        <v>250</v>
      </c>
      <c r="S107" s="13">
        <v>859</v>
      </c>
      <c r="T107" s="13">
        <v>557</v>
      </c>
      <c r="U107" s="13">
        <v>583</v>
      </c>
      <c r="V107" s="14">
        <f t="shared" ref="V107:V144" si="162">S107+T107+U107</f>
        <v>1999</v>
      </c>
      <c r="W107" s="13">
        <v>450</v>
      </c>
      <c r="X107" s="13">
        <f>175/2</f>
        <v>87.5</v>
      </c>
      <c r="Y107" s="13">
        <v>87</v>
      </c>
      <c r="Z107" s="13">
        <v>44</v>
      </c>
      <c r="AA107" s="11">
        <f t="shared" ref="AA107:AA170" si="163">D107</f>
        <v>6000</v>
      </c>
      <c r="AB107" s="12">
        <f t="shared" si="139"/>
        <v>639.875</v>
      </c>
      <c r="AC107" s="18">
        <f t="shared" ref="AC107:AC144" si="164">V107+AB107*2+W107+Y107*2</f>
        <v>3902.75</v>
      </c>
      <c r="AD107" s="17">
        <f t="shared" si="143"/>
        <v>4247.53</v>
      </c>
      <c r="AE107" s="17">
        <f t="shared" si="144"/>
        <v>4401.13</v>
      </c>
      <c r="AF107" s="19">
        <v>50</v>
      </c>
      <c r="AG107" s="13">
        <v>24</v>
      </c>
      <c r="AH107" s="13">
        <v>25</v>
      </c>
      <c r="AI107" s="13">
        <v>6</v>
      </c>
      <c r="AJ107" s="21">
        <v>35</v>
      </c>
      <c r="AK107" s="21">
        <v>4</v>
      </c>
      <c r="AL107" s="21">
        <v>2.5</v>
      </c>
      <c r="AM107" s="21">
        <v>4.2</v>
      </c>
      <c r="AN107" s="13">
        <v>3.4</v>
      </c>
      <c r="AO107" s="13">
        <v>5</v>
      </c>
      <c r="AP107" s="13">
        <v>35</v>
      </c>
      <c r="AQ107" s="11">
        <f t="shared" ref="AQ107:AQ170" si="165">D107</f>
        <v>6000</v>
      </c>
      <c r="AR107" s="13">
        <f t="shared" si="158"/>
        <v>498.38</v>
      </c>
      <c r="AS107" s="13">
        <f t="shared" si="159"/>
        <v>344.78</v>
      </c>
      <c r="AT107" s="1">
        <f t="shared" si="145"/>
        <v>72</v>
      </c>
      <c r="AU107" s="1">
        <f t="shared" si="146"/>
        <v>29</v>
      </c>
      <c r="AV107" s="1" t="b">
        <f t="shared" si="160"/>
        <v>0</v>
      </c>
      <c r="AW107" s="1">
        <f t="shared" si="147"/>
        <v>0</v>
      </c>
      <c r="AX107" s="1">
        <f t="shared" si="148"/>
        <v>70</v>
      </c>
      <c r="AY107" s="1">
        <f t="shared" si="149"/>
        <v>28</v>
      </c>
      <c r="AZ107" s="1" t="str">
        <f t="shared" si="161"/>
        <v>70</v>
      </c>
      <c r="BA107" s="1">
        <f t="shared" si="150"/>
        <v>1960</v>
      </c>
      <c r="BB107" s="1">
        <f t="shared" si="151"/>
        <v>1960</v>
      </c>
      <c r="BC107" s="1">
        <f t="shared" si="152"/>
        <v>10</v>
      </c>
      <c r="BE107" s="1" t="str">
        <f t="shared" si="153"/>
        <v>147</v>
      </c>
      <c r="BI107" s="1">
        <f t="shared" si="154"/>
        <v>6009.75</v>
      </c>
      <c r="BJ107" s="1">
        <f t="shared" si="155"/>
        <v>6354.53</v>
      </c>
      <c r="BK107" s="1">
        <f t="shared" si="156"/>
        <v>6508.13</v>
      </c>
      <c r="BM107" s="1" t="e">
        <f>BI107*#REF!*BL107/1000</f>
        <v>#REF!</v>
      </c>
      <c r="BN107" s="1" t="e">
        <f>BJ107*#REF!*BL107/1000</f>
        <v>#REF!</v>
      </c>
      <c r="BO107" s="1" t="e">
        <f>BK107*#REF!*BL107/1000</f>
        <v>#REF!</v>
      </c>
      <c r="BP107" s="3">
        <v>0.74</v>
      </c>
      <c r="BR107" s="1">
        <f t="shared" si="136"/>
        <v>0</v>
      </c>
      <c r="BS107" s="1">
        <f t="shared" si="137"/>
        <v>0</v>
      </c>
      <c r="BT107" s="1">
        <f t="shared" si="138"/>
        <v>0</v>
      </c>
    </row>
    <row r="108" spans="1:72">
      <c r="A108" s="1">
        <v>105</v>
      </c>
      <c r="B108" s="8" t="s">
        <v>76</v>
      </c>
      <c r="D108" s="1">
        <v>6000</v>
      </c>
      <c r="F108" s="1">
        <v>72</v>
      </c>
      <c r="G108" s="1">
        <v>29</v>
      </c>
      <c r="H108" s="1">
        <v>70</v>
      </c>
      <c r="I108" s="1">
        <v>28</v>
      </c>
      <c r="J108" s="1">
        <v>10</v>
      </c>
      <c r="K108" s="1">
        <f t="shared" si="132"/>
        <v>1960</v>
      </c>
      <c r="L108" s="1">
        <f t="shared" si="140"/>
        <v>6651.75</v>
      </c>
      <c r="M108" s="1">
        <f t="shared" si="141"/>
        <v>6996.53</v>
      </c>
      <c r="N108" s="1">
        <f t="shared" si="142"/>
        <v>7150.13</v>
      </c>
      <c r="O108" s="1">
        <f t="shared" si="157"/>
        <v>7600</v>
      </c>
      <c r="P108" s="1">
        <v>1650</v>
      </c>
      <c r="Q108" s="1">
        <v>1550</v>
      </c>
      <c r="R108" s="11">
        <v>320</v>
      </c>
      <c r="S108" s="13">
        <v>999</v>
      </c>
      <c r="T108" s="13">
        <v>657</v>
      </c>
      <c r="U108" s="13">
        <v>695</v>
      </c>
      <c r="V108" s="14">
        <f t="shared" si="162"/>
        <v>2351</v>
      </c>
      <c r="W108" s="13">
        <v>740</v>
      </c>
      <c r="X108" s="13">
        <f>175/2</f>
        <v>87.5</v>
      </c>
      <c r="Y108" s="13">
        <v>87</v>
      </c>
      <c r="Z108" s="13">
        <v>44</v>
      </c>
      <c r="AA108" s="11">
        <f t="shared" si="163"/>
        <v>6000</v>
      </c>
      <c r="AB108" s="12">
        <f t="shared" si="139"/>
        <v>639.875</v>
      </c>
      <c r="AC108" s="18">
        <f t="shared" si="164"/>
        <v>4544.75</v>
      </c>
      <c r="AD108" s="17">
        <f t="shared" si="143"/>
        <v>4889.53</v>
      </c>
      <c r="AE108" s="17">
        <f t="shared" si="144"/>
        <v>5043.13</v>
      </c>
      <c r="AF108" s="19">
        <v>50</v>
      </c>
      <c r="AG108" s="13">
        <v>24</v>
      </c>
      <c r="AH108" s="13">
        <v>25</v>
      </c>
      <c r="AI108" s="13">
        <v>6</v>
      </c>
      <c r="AJ108" s="21">
        <v>35</v>
      </c>
      <c r="AK108" s="21">
        <v>4</v>
      </c>
      <c r="AL108" s="21">
        <v>2.5</v>
      </c>
      <c r="AM108" s="21">
        <v>4.2</v>
      </c>
      <c r="AN108" s="13">
        <v>3.4</v>
      </c>
      <c r="AO108" s="13">
        <v>5</v>
      </c>
      <c r="AP108" s="13">
        <v>35</v>
      </c>
      <c r="AQ108" s="11">
        <f t="shared" si="165"/>
        <v>6000</v>
      </c>
      <c r="AR108" s="13">
        <f t="shared" si="158"/>
        <v>498.38</v>
      </c>
      <c r="AS108" s="13">
        <f t="shared" si="159"/>
        <v>344.78</v>
      </c>
      <c r="AT108" s="1">
        <f t="shared" si="145"/>
        <v>72</v>
      </c>
      <c r="AU108" s="1">
        <f t="shared" si="146"/>
        <v>29</v>
      </c>
      <c r="AV108" s="1" t="b">
        <f t="shared" si="160"/>
        <v>0</v>
      </c>
      <c r="AW108" s="1">
        <f t="shared" si="147"/>
        <v>0</v>
      </c>
      <c r="AX108" s="1">
        <f t="shared" si="148"/>
        <v>70</v>
      </c>
      <c r="AY108" s="1">
        <f t="shared" si="149"/>
        <v>28</v>
      </c>
      <c r="AZ108" s="1" t="str">
        <f t="shared" si="161"/>
        <v>70</v>
      </c>
      <c r="BA108" s="1">
        <f t="shared" si="150"/>
        <v>1960</v>
      </c>
      <c r="BB108" s="1">
        <f t="shared" si="151"/>
        <v>1960</v>
      </c>
      <c r="BC108" s="1">
        <f t="shared" si="152"/>
        <v>10</v>
      </c>
      <c r="BE108" s="1" t="str">
        <f t="shared" si="153"/>
        <v>147</v>
      </c>
      <c r="BI108" s="1">
        <f t="shared" si="154"/>
        <v>6651.75</v>
      </c>
      <c r="BJ108" s="1">
        <f t="shared" si="155"/>
        <v>6996.53</v>
      </c>
      <c r="BK108" s="1">
        <f t="shared" si="156"/>
        <v>7150.13</v>
      </c>
      <c r="BM108" s="1" t="e">
        <f>BI108*#REF!*BL108/1000</f>
        <v>#REF!</v>
      </c>
      <c r="BN108" s="1" t="e">
        <f>BJ108*#REF!*BL108/1000</f>
        <v>#REF!</v>
      </c>
      <c r="BO108" s="1" t="e">
        <f>BK108*#REF!*BL108/1000</f>
        <v>#REF!</v>
      </c>
      <c r="BP108" s="3">
        <v>0.7</v>
      </c>
      <c r="BR108" s="1">
        <f t="shared" si="136"/>
        <v>0</v>
      </c>
      <c r="BS108" s="1">
        <f t="shared" si="137"/>
        <v>0</v>
      </c>
      <c r="BT108" s="1">
        <f t="shared" si="138"/>
        <v>0</v>
      </c>
    </row>
    <row r="109" spans="1:72">
      <c r="A109" s="1">
        <v>106</v>
      </c>
      <c r="B109" s="8" t="s">
        <v>76</v>
      </c>
      <c r="D109" s="1">
        <v>6000</v>
      </c>
      <c r="F109" s="1">
        <v>72</v>
      </c>
      <c r="G109" s="1">
        <v>29</v>
      </c>
      <c r="H109" s="1">
        <v>70</v>
      </c>
      <c r="I109" s="1">
        <v>28</v>
      </c>
      <c r="J109" s="1">
        <v>25</v>
      </c>
      <c r="K109" s="1">
        <f t="shared" si="132"/>
        <v>1960</v>
      </c>
      <c r="L109" s="1">
        <f t="shared" si="140"/>
        <v>7357.75</v>
      </c>
      <c r="M109" s="1">
        <f t="shared" si="141"/>
        <v>7702.53</v>
      </c>
      <c r="N109" s="1">
        <f t="shared" si="142"/>
        <v>7856.13</v>
      </c>
      <c r="O109" s="1">
        <f t="shared" si="157"/>
        <v>7600</v>
      </c>
      <c r="P109" s="1">
        <v>1650</v>
      </c>
      <c r="Q109" s="1">
        <v>1550</v>
      </c>
      <c r="R109" s="11">
        <v>360</v>
      </c>
      <c r="S109" s="13">
        <v>1136</v>
      </c>
      <c r="T109" s="13">
        <v>800</v>
      </c>
      <c r="U109" s="13">
        <v>826</v>
      </c>
      <c r="V109" s="14">
        <f t="shared" si="162"/>
        <v>2762</v>
      </c>
      <c r="W109" s="13">
        <v>1000</v>
      </c>
      <c r="X109" s="13">
        <f>175/2</f>
        <v>87.5</v>
      </c>
      <c r="Y109" s="13">
        <v>87</v>
      </c>
      <c r="Z109" s="13">
        <v>44</v>
      </c>
      <c r="AA109" s="11">
        <f t="shared" si="163"/>
        <v>6000</v>
      </c>
      <c r="AB109" s="12">
        <f t="shared" si="139"/>
        <v>639.875</v>
      </c>
      <c r="AC109" s="18">
        <f t="shared" si="164"/>
        <v>5215.75</v>
      </c>
      <c r="AD109" s="17">
        <f t="shared" si="143"/>
        <v>5560.53</v>
      </c>
      <c r="AE109" s="17">
        <f t="shared" si="144"/>
        <v>5714.13</v>
      </c>
      <c r="AF109" s="19">
        <v>50</v>
      </c>
      <c r="AG109" s="13">
        <v>24</v>
      </c>
      <c r="AH109" s="13">
        <v>25</v>
      </c>
      <c r="AI109" s="13">
        <v>6</v>
      </c>
      <c r="AJ109" s="21">
        <v>35</v>
      </c>
      <c r="AK109" s="21">
        <v>4</v>
      </c>
      <c r="AL109" s="21">
        <v>2.5</v>
      </c>
      <c r="AM109" s="21">
        <v>4.2</v>
      </c>
      <c r="AN109" s="13">
        <v>3.4</v>
      </c>
      <c r="AO109" s="13">
        <v>5</v>
      </c>
      <c r="AP109" s="13">
        <v>35</v>
      </c>
      <c r="AQ109" s="11">
        <f t="shared" si="165"/>
        <v>6000</v>
      </c>
      <c r="AR109" s="13">
        <f t="shared" si="158"/>
        <v>498.38</v>
      </c>
      <c r="AS109" s="13">
        <f t="shared" si="159"/>
        <v>344.78</v>
      </c>
      <c r="AT109" s="1">
        <f t="shared" si="145"/>
        <v>72</v>
      </c>
      <c r="AU109" s="1">
        <f t="shared" si="146"/>
        <v>29</v>
      </c>
      <c r="AV109" s="1" t="b">
        <f t="shared" si="160"/>
        <v>0</v>
      </c>
      <c r="AW109" s="1">
        <f t="shared" si="147"/>
        <v>0</v>
      </c>
      <c r="AX109" s="1">
        <f t="shared" si="148"/>
        <v>70</v>
      </c>
      <c r="AY109" s="1">
        <f t="shared" si="149"/>
        <v>28</v>
      </c>
      <c r="AZ109" s="1" t="str">
        <f t="shared" si="161"/>
        <v>70</v>
      </c>
      <c r="BA109" s="1">
        <f t="shared" si="150"/>
        <v>1960</v>
      </c>
      <c r="BB109" s="1">
        <f t="shared" si="151"/>
        <v>1960</v>
      </c>
      <c r="BC109" s="1">
        <f t="shared" si="152"/>
        <v>25</v>
      </c>
      <c r="BE109" s="1" t="str">
        <f t="shared" si="153"/>
        <v>182</v>
      </c>
      <c r="BI109" s="1">
        <f t="shared" si="154"/>
        <v>7357.75</v>
      </c>
      <c r="BJ109" s="1">
        <f t="shared" si="155"/>
        <v>7702.53</v>
      </c>
      <c r="BK109" s="1">
        <f t="shared" si="156"/>
        <v>7856.13</v>
      </c>
      <c r="BM109" s="1" t="e">
        <f>BI109*#REF!*BL109/1000</f>
        <v>#REF!</v>
      </c>
      <c r="BN109" s="1" t="e">
        <f>BJ109*#REF!*BL109/1000</f>
        <v>#REF!</v>
      </c>
      <c r="BO109" s="1" t="e">
        <f>BK109*#REF!*BL109/1000</f>
        <v>#REF!</v>
      </c>
      <c r="BP109" s="3">
        <v>0.67</v>
      </c>
      <c r="BR109" s="1">
        <f t="shared" si="136"/>
        <v>0</v>
      </c>
      <c r="BS109" s="1">
        <f t="shared" si="137"/>
        <v>0</v>
      </c>
      <c r="BT109" s="1">
        <f t="shared" si="138"/>
        <v>0</v>
      </c>
    </row>
    <row r="110" spans="1:72">
      <c r="A110" s="1">
        <v>107</v>
      </c>
      <c r="B110" s="8" t="s">
        <v>76</v>
      </c>
      <c r="D110" s="1">
        <v>6000</v>
      </c>
      <c r="F110" s="1">
        <v>72</v>
      </c>
      <c r="G110" s="1">
        <v>29</v>
      </c>
      <c r="H110" s="1">
        <v>70</v>
      </c>
      <c r="I110" s="1">
        <v>28</v>
      </c>
      <c r="J110" s="1">
        <v>25</v>
      </c>
      <c r="K110" s="1">
        <f t="shared" si="132"/>
        <v>1960</v>
      </c>
      <c r="L110" s="1">
        <f t="shared" si="140"/>
        <v>8311.9</v>
      </c>
      <c r="M110" s="1">
        <f t="shared" si="141"/>
        <v>8656.68</v>
      </c>
      <c r="N110" s="1">
        <f t="shared" si="142"/>
        <v>8810.28</v>
      </c>
      <c r="O110" s="1">
        <f t="shared" si="157"/>
        <v>7600</v>
      </c>
      <c r="P110" s="1">
        <v>1650</v>
      </c>
      <c r="Q110" s="1">
        <v>1550</v>
      </c>
      <c r="R110" s="11">
        <v>400</v>
      </c>
      <c r="S110" s="13">
        <v>1264</v>
      </c>
      <c r="T110" s="13">
        <v>994</v>
      </c>
      <c r="U110" s="13">
        <v>956</v>
      </c>
      <c r="V110" s="14">
        <f t="shared" si="162"/>
        <v>3214</v>
      </c>
      <c r="W110" s="13">
        <v>1400</v>
      </c>
      <c r="X110" s="13">
        <f>190/2</f>
        <v>95</v>
      </c>
      <c r="Y110" s="13">
        <v>87</v>
      </c>
      <c r="Z110" s="13">
        <v>44</v>
      </c>
      <c r="AA110" s="11">
        <f t="shared" si="163"/>
        <v>6000</v>
      </c>
      <c r="AB110" s="12">
        <f t="shared" si="139"/>
        <v>690.95</v>
      </c>
      <c r="AC110" s="18">
        <f t="shared" si="164"/>
        <v>6169.9</v>
      </c>
      <c r="AD110" s="17">
        <f t="shared" si="143"/>
        <v>6514.68</v>
      </c>
      <c r="AE110" s="17">
        <f t="shared" si="144"/>
        <v>6668.28</v>
      </c>
      <c r="AF110" s="19">
        <v>50</v>
      </c>
      <c r="AG110" s="13">
        <v>24</v>
      </c>
      <c r="AH110" s="13">
        <v>25</v>
      </c>
      <c r="AI110" s="13">
        <v>6</v>
      </c>
      <c r="AJ110" s="21">
        <v>35</v>
      </c>
      <c r="AK110" s="21">
        <v>4</v>
      </c>
      <c r="AL110" s="21">
        <v>2.5</v>
      </c>
      <c r="AM110" s="21">
        <v>4.2</v>
      </c>
      <c r="AN110" s="13">
        <v>3.4</v>
      </c>
      <c r="AO110" s="13">
        <v>5</v>
      </c>
      <c r="AP110" s="13">
        <v>35</v>
      </c>
      <c r="AQ110" s="11">
        <f t="shared" si="165"/>
        <v>6000</v>
      </c>
      <c r="AR110" s="13">
        <f t="shared" si="158"/>
        <v>498.38</v>
      </c>
      <c r="AS110" s="13">
        <f t="shared" si="159"/>
        <v>344.78</v>
      </c>
      <c r="AT110" s="1">
        <f t="shared" si="145"/>
        <v>72</v>
      </c>
      <c r="AU110" s="1">
        <f t="shared" si="146"/>
        <v>29</v>
      </c>
      <c r="AV110" s="1" t="b">
        <f t="shared" si="160"/>
        <v>0</v>
      </c>
      <c r="AW110" s="1">
        <f t="shared" si="147"/>
        <v>0</v>
      </c>
      <c r="AX110" s="1">
        <f t="shared" si="148"/>
        <v>70</v>
      </c>
      <c r="AY110" s="1">
        <f t="shared" si="149"/>
        <v>28</v>
      </c>
      <c r="AZ110" s="1" t="str">
        <f t="shared" si="161"/>
        <v>70</v>
      </c>
      <c r="BA110" s="1">
        <f t="shared" si="150"/>
        <v>1960</v>
      </c>
      <c r="BB110" s="1">
        <f t="shared" si="151"/>
        <v>1960</v>
      </c>
      <c r="BC110" s="1">
        <f t="shared" si="152"/>
        <v>25</v>
      </c>
      <c r="BE110" s="1" t="str">
        <f t="shared" si="153"/>
        <v>182</v>
      </c>
      <c r="BI110" s="1">
        <f t="shared" si="154"/>
        <v>8311.9</v>
      </c>
      <c r="BJ110" s="1">
        <f t="shared" si="155"/>
        <v>8656.68</v>
      </c>
      <c r="BK110" s="1">
        <f t="shared" si="156"/>
        <v>8810.28</v>
      </c>
      <c r="BM110" s="1" t="e">
        <f>BI110*#REF!*BL110/1000</f>
        <v>#REF!</v>
      </c>
      <c r="BN110" s="1" t="e">
        <f>BJ110*#REF!*BL110/1000</f>
        <v>#REF!</v>
      </c>
      <c r="BO110" s="1" t="e">
        <f>BK110*#REF!*BL110/1000</f>
        <v>#REF!</v>
      </c>
      <c r="BP110" s="3">
        <v>0.64</v>
      </c>
      <c r="BR110" s="1">
        <f t="shared" si="136"/>
        <v>0</v>
      </c>
      <c r="BS110" s="1">
        <f t="shared" si="137"/>
        <v>0</v>
      </c>
      <c r="BT110" s="1">
        <f t="shared" si="138"/>
        <v>0</v>
      </c>
    </row>
    <row r="111" spans="1:72">
      <c r="A111" s="1">
        <v>108</v>
      </c>
      <c r="B111" s="8" t="s">
        <v>76</v>
      </c>
      <c r="D111" s="1">
        <v>6000</v>
      </c>
      <c r="F111" s="1">
        <v>72</v>
      </c>
      <c r="G111" s="1">
        <v>29</v>
      </c>
      <c r="H111" s="1">
        <v>70</v>
      </c>
      <c r="I111" s="1">
        <v>28</v>
      </c>
      <c r="J111" s="1">
        <v>25</v>
      </c>
      <c r="K111" s="1">
        <f t="shared" si="132"/>
        <v>1960</v>
      </c>
      <c r="L111" s="1">
        <f t="shared" si="140"/>
        <v>8756.9</v>
      </c>
      <c r="M111" s="1">
        <f t="shared" si="141"/>
        <v>9101.68</v>
      </c>
      <c r="N111" s="1">
        <f t="shared" si="142"/>
        <v>9255.28</v>
      </c>
      <c r="O111" s="1">
        <f t="shared" si="157"/>
        <v>7600</v>
      </c>
      <c r="P111" s="1">
        <v>1650</v>
      </c>
      <c r="Q111" s="1">
        <v>1550</v>
      </c>
      <c r="R111" s="11" t="s">
        <v>77</v>
      </c>
      <c r="S111" s="13">
        <v>1330</v>
      </c>
      <c r="T111" s="13">
        <v>1188</v>
      </c>
      <c r="U111" s="13">
        <v>1061</v>
      </c>
      <c r="V111" s="14">
        <f t="shared" si="162"/>
        <v>3579</v>
      </c>
      <c r="W111" s="13">
        <v>1480</v>
      </c>
      <c r="X111" s="13">
        <f>190/2</f>
        <v>95</v>
      </c>
      <c r="Y111" s="13">
        <v>87</v>
      </c>
      <c r="Z111" s="13">
        <v>44</v>
      </c>
      <c r="AA111" s="11">
        <f t="shared" si="163"/>
        <v>6000</v>
      </c>
      <c r="AB111" s="12">
        <f t="shared" si="139"/>
        <v>690.95</v>
      </c>
      <c r="AC111" s="18">
        <f t="shared" si="164"/>
        <v>6614.9</v>
      </c>
      <c r="AD111" s="17">
        <f t="shared" si="143"/>
        <v>6959.68</v>
      </c>
      <c r="AE111" s="17">
        <f t="shared" si="144"/>
        <v>7113.28</v>
      </c>
      <c r="AF111" s="19">
        <v>50</v>
      </c>
      <c r="AG111" s="13">
        <v>24</v>
      </c>
      <c r="AH111" s="13">
        <v>25</v>
      </c>
      <c r="AI111" s="13">
        <v>6</v>
      </c>
      <c r="AJ111" s="21">
        <v>35</v>
      </c>
      <c r="AK111" s="21">
        <v>4</v>
      </c>
      <c r="AL111" s="21">
        <v>2.5</v>
      </c>
      <c r="AM111" s="21">
        <v>4.2</v>
      </c>
      <c r="AN111" s="13">
        <v>3.4</v>
      </c>
      <c r="AO111" s="13">
        <v>5</v>
      </c>
      <c r="AP111" s="13">
        <v>35</v>
      </c>
      <c r="AQ111" s="11">
        <f t="shared" si="165"/>
        <v>6000</v>
      </c>
      <c r="AR111" s="13">
        <f t="shared" si="158"/>
        <v>498.38</v>
      </c>
      <c r="AS111" s="13">
        <f t="shared" si="159"/>
        <v>344.78</v>
      </c>
      <c r="AT111" s="1">
        <f t="shared" si="145"/>
        <v>72</v>
      </c>
      <c r="AU111" s="1">
        <f t="shared" si="146"/>
        <v>29</v>
      </c>
      <c r="AV111" s="1" t="b">
        <f t="shared" si="160"/>
        <v>0</v>
      </c>
      <c r="AW111" s="1">
        <f t="shared" si="147"/>
        <v>0</v>
      </c>
      <c r="AX111" s="1">
        <f t="shared" si="148"/>
        <v>70</v>
      </c>
      <c r="AY111" s="1">
        <f t="shared" si="149"/>
        <v>28</v>
      </c>
      <c r="AZ111" s="1" t="str">
        <f t="shared" si="161"/>
        <v>70</v>
      </c>
      <c r="BA111" s="1">
        <f t="shared" si="150"/>
        <v>1960</v>
      </c>
      <c r="BB111" s="1">
        <f t="shared" si="151"/>
        <v>1960</v>
      </c>
      <c r="BC111" s="1">
        <f t="shared" si="152"/>
        <v>25</v>
      </c>
      <c r="BE111" s="1" t="str">
        <f t="shared" si="153"/>
        <v>182</v>
      </c>
      <c r="BI111" s="1">
        <f t="shared" si="154"/>
        <v>8756.9</v>
      </c>
      <c r="BJ111" s="1">
        <f t="shared" si="155"/>
        <v>9101.68</v>
      </c>
      <c r="BK111" s="1">
        <f t="shared" si="156"/>
        <v>9255.28</v>
      </c>
      <c r="BM111" s="1" t="e">
        <f>BI111*#REF!*BL111/1000</f>
        <v>#REF!</v>
      </c>
      <c r="BN111" s="1" t="e">
        <f>BJ111*#REF!*BL111/1000</f>
        <v>#REF!</v>
      </c>
      <c r="BO111" s="1" t="e">
        <f>BK111*#REF!*BL111/1000</f>
        <v>#REF!</v>
      </c>
      <c r="BP111" s="3">
        <v>0.59</v>
      </c>
      <c r="BR111" s="1">
        <f t="shared" si="136"/>
        <v>0</v>
      </c>
      <c r="BS111" s="1">
        <f t="shared" si="137"/>
        <v>0</v>
      </c>
      <c r="BT111" s="1">
        <f t="shared" si="138"/>
        <v>0</v>
      </c>
    </row>
    <row r="112" spans="1:72">
      <c r="A112" s="1">
        <v>109</v>
      </c>
      <c r="B112" s="8" t="s">
        <v>76</v>
      </c>
      <c r="D112" s="1">
        <v>6000</v>
      </c>
      <c r="F112" s="1">
        <v>72</v>
      </c>
      <c r="G112" s="1">
        <v>29</v>
      </c>
      <c r="H112" s="1">
        <v>70</v>
      </c>
      <c r="I112" s="1">
        <v>28</v>
      </c>
      <c r="J112" s="1">
        <v>25</v>
      </c>
      <c r="K112" s="1">
        <f t="shared" si="132"/>
        <v>1960</v>
      </c>
      <c r="L112" s="1">
        <f t="shared" si="140"/>
        <v>9586.9</v>
      </c>
      <c r="M112" s="1">
        <f t="shared" si="141"/>
        <v>9931.68</v>
      </c>
      <c r="N112" s="1">
        <f t="shared" si="142"/>
        <v>10085.28</v>
      </c>
      <c r="O112" s="1">
        <f t="shared" si="157"/>
        <v>7600</v>
      </c>
      <c r="P112" s="1">
        <v>1650</v>
      </c>
      <c r="Q112" s="1">
        <v>1550</v>
      </c>
      <c r="R112" s="11" t="s">
        <v>78</v>
      </c>
      <c r="S112" s="13">
        <v>1333</v>
      </c>
      <c r="T112" s="13">
        <v>1402</v>
      </c>
      <c r="U112" s="13">
        <v>1154</v>
      </c>
      <c r="V112" s="14">
        <f t="shared" si="162"/>
        <v>3889</v>
      </c>
      <c r="W112" s="13">
        <v>2000</v>
      </c>
      <c r="X112" s="13">
        <f>190/2</f>
        <v>95</v>
      </c>
      <c r="Y112" s="13">
        <v>87</v>
      </c>
      <c r="Z112" s="13">
        <v>44</v>
      </c>
      <c r="AA112" s="11">
        <f t="shared" si="163"/>
        <v>6000</v>
      </c>
      <c r="AB112" s="12">
        <f t="shared" si="139"/>
        <v>690.95</v>
      </c>
      <c r="AC112" s="18">
        <f t="shared" si="164"/>
        <v>7444.9</v>
      </c>
      <c r="AD112" s="17">
        <f t="shared" si="143"/>
        <v>7789.68</v>
      </c>
      <c r="AE112" s="17">
        <f t="shared" si="144"/>
        <v>7943.28</v>
      </c>
      <c r="AF112" s="19">
        <v>50</v>
      </c>
      <c r="AG112" s="13">
        <v>24</v>
      </c>
      <c r="AH112" s="13">
        <v>25</v>
      </c>
      <c r="AI112" s="13">
        <v>6</v>
      </c>
      <c r="AJ112" s="21">
        <v>35</v>
      </c>
      <c r="AK112" s="21">
        <v>4</v>
      </c>
      <c r="AL112" s="21">
        <v>2.5</v>
      </c>
      <c r="AM112" s="21">
        <v>4.2</v>
      </c>
      <c r="AN112" s="13">
        <v>3.4</v>
      </c>
      <c r="AO112" s="13">
        <v>5</v>
      </c>
      <c r="AP112" s="13">
        <v>35</v>
      </c>
      <c r="AQ112" s="11">
        <f t="shared" si="165"/>
        <v>6000</v>
      </c>
      <c r="AR112" s="13">
        <f t="shared" si="158"/>
        <v>498.38</v>
      </c>
      <c r="AS112" s="13">
        <f t="shared" si="159"/>
        <v>344.78</v>
      </c>
      <c r="AT112" s="1">
        <f t="shared" si="145"/>
        <v>72</v>
      </c>
      <c r="AU112" s="1">
        <f t="shared" si="146"/>
        <v>29</v>
      </c>
      <c r="AV112" s="1" t="b">
        <f t="shared" si="160"/>
        <v>0</v>
      </c>
      <c r="AW112" s="1">
        <f t="shared" si="147"/>
        <v>0</v>
      </c>
      <c r="AX112" s="1">
        <f t="shared" si="148"/>
        <v>70</v>
      </c>
      <c r="AY112" s="1">
        <f t="shared" si="149"/>
        <v>28</v>
      </c>
      <c r="AZ112" s="1" t="str">
        <f t="shared" si="161"/>
        <v>70</v>
      </c>
      <c r="BA112" s="1">
        <f t="shared" si="150"/>
        <v>1960</v>
      </c>
      <c r="BB112" s="1">
        <f t="shared" si="151"/>
        <v>1960</v>
      </c>
      <c r="BC112" s="1">
        <f t="shared" si="152"/>
        <v>25</v>
      </c>
      <c r="BE112" s="1" t="str">
        <f t="shared" si="153"/>
        <v>182</v>
      </c>
      <c r="BI112" s="1">
        <f t="shared" si="154"/>
        <v>9586.9</v>
      </c>
      <c r="BJ112" s="1">
        <f t="shared" si="155"/>
        <v>9931.68</v>
      </c>
      <c r="BK112" s="1">
        <f t="shared" si="156"/>
        <v>10085.28</v>
      </c>
      <c r="BM112" s="1" t="e">
        <f>BI112*#REF!*BL112/1000</f>
        <v>#REF!</v>
      </c>
      <c r="BN112" s="1" t="e">
        <f>BJ112*#REF!*BL112/1000</f>
        <v>#REF!</v>
      </c>
      <c r="BO112" s="1" t="e">
        <f>BK112*#REF!*BL112/1000</f>
        <v>#REF!</v>
      </c>
      <c r="BP112" s="3">
        <v>0.55</v>
      </c>
      <c r="BR112" s="1">
        <f t="shared" si="136"/>
        <v>0</v>
      </c>
      <c r="BS112" s="1">
        <f t="shared" si="137"/>
        <v>0</v>
      </c>
      <c r="BT112" s="1">
        <f t="shared" si="138"/>
        <v>0</v>
      </c>
    </row>
    <row r="113" spans="1:72">
      <c r="A113" s="1">
        <v>110</v>
      </c>
      <c r="B113" s="8" t="s">
        <v>76</v>
      </c>
      <c r="C113" s="1">
        <v>180</v>
      </c>
      <c r="D113" s="1">
        <v>6800</v>
      </c>
      <c r="F113" s="1">
        <v>72</v>
      </c>
      <c r="G113" s="1">
        <v>35</v>
      </c>
      <c r="H113" s="1">
        <v>70</v>
      </c>
      <c r="I113" s="1">
        <v>34</v>
      </c>
      <c r="J113" s="1">
        <v>10</v>
      </c>
      <c r="K113" s="1">
        <f t="shared" si="132"/>
        <v>2380</v>
      </c>
      <c r="L113" s="1">
        <f t="shared" si="140"/>
        <v>6384.75</v>
      </c>
      <c r="M113" s="1">
        <f t="shared" si="141"/>
        <v>6747.77</v>
      </c>
      <c r="N113" s="1">
        <f t="shared" si="142"/>
        <v>6920.57</v>
      </c>
      <c r="O113" s="1">
        <f t="shared" si="157"/>
        <v>8400</v>
      </c>
      <c r="P113" s="1">
        <v>1650</v>
      </c>
      <c r="Q113" s="1">
        <v>1550</v>
      </c>
      <c r="R113" s="11">
        <v>200</v>
      </c>
      <c r="S113" s="13">
        <v>870</v>
      </c>
      <c r="T113" s="13">
        <v>511</v>
      </c>
      <c r="U113" s="13">
        <v>583</v>
      </c>
      <c r="V113" s="14">
        <f t="shared" si="162"/>
        <v>1964</v>
      </c>
      <c r="W113" s="13">
        <v>300</v>
      </c>
      <c r="X113" s="13">
        <f>175/2</f>
        <v>87.5</v>
      </c>
      <c r="Y113" s="13">
        <v>87</v>
      </c>
      <c r="Z113" s="13">
        <v>44</v>
      </c>
      <c r="AA113" s="11">
        <f t="shared" si="163"/>
        <v>6800</v>
      </c>
      <c r="AB113" s="12">
        <f t="shared" si="139"/>
        <v>709.875</v>
      </c>
      <c r="AC113" s="18">
        <f t="shared" si="164"/>
        <v>3857.75</v>
      </c>
      <c r="AD113" s="17">
        <f t="shared" si="143"/>
        <v>4220.77</v>
      </c>
      <c r="AE113" s="17">
        <f t="shared" si="144"/>
        <v>4393.57</v>
      </c>
      <c r="AF113" s="19">
        <v>50</v>
      </c>
      <c r="AG113" s="13">
        <v>24</v>
      </c>
      <c r="AH113" s="13">
        <v>25</v>
      </c>
      <c r="AI113" s="13">
        <v>6</v>
      </c>
      <c r="AJ113" s="21">
        <v>35</v>
      </c>
      <c r="AK113" s="21">
        <v>4</v>
      </c>
      <c r="AL113" s="21">
        <v>2.5</v>
      </c>
      <c r="AM113" s="21">
        <v>4.2</v>
      </c>
      <c r="AN113" s="13">
        <v>3.4</v>
      </c>
      <c r="AO113" s="13">
        <v>5</v>
      </c>
      <c r="AP113" s="13">
        <v>35</v>
      </c>
      <c r="AQ113" s="11">
        <f t="shared" si="165"/>
        <v>6800</v>
      </c>
      <c r="AR113" s="13">
        <f t="shared" si="158"/>
        <v>535.82</v>
      </c>
      <c r="AS113" s="13">
        <f t="shared" si="159"/>
        <v>363.02</v>
      </c>
      <c r="AT113" s="1">
        <f t="shared" si="145"/>
        <v>72</v>
      </c>
      <c r="AU113" s="1">
        <f t="shared" si="146"/>
        <v>35</v>
      </c>
      <c r="AV113" s="1" t="b">
        <f t="shared" si="160"/>
        <v>0</v>
      </c>
      <c r="AW113" s="1">
        <f t="shared" si="147"/>
        <v>0</v>
      </c>
      <c r="AX113" s="1">
        <f t="shared" si="148"/>
        <v>70</v>
      </c>
      <c r="AY113" s="1">
        <f t="shared" si="149"/>
        <v>34</v>
      </c>
      <c r="AZ113" s="1" t="str">
        <f t="shared" si="161"/>
        <v>70</v>
      </c>
      <c r="BA113" s="1">
        <f t="shared" si="150"/>
        <v>2380</v>
      </c>
      <c r="BB113" s="1">
        <f t="shared" si="151"/>
        <v>2380</v>
      </c>
      <c r="BC113" s="1">
        <f t="shared" si="152"/>
        <v>10</v>
      </c>
      <c r="BE113" s="1" t="str">
        <f t="shared" si="153"/>
        <v>147</v>
      </c>
      <c r="BI113" s="1">
        <f t="shared" si="154"/>
        <v>6384.75</v>
      </c>
      <c r="BJ113" s="1">
        <f t="shared" si="155"/>
        <v>6747.77</v>
      </c>
      <c r="BK113" s="1">
        <f t="shared" si="156"/>
        <v>6920.57</v>
      </c>
      <c r="BM113" s="1" t="e">
        <f>BI113*#REF!*BL113/1000</f>
        <v>#REF!</v>
      </c>
      <c r="BN113" s="1" t="e">
        <f>BJ113*#REF!*BL113/1000</f>
        <v>#REF!</v>
      </c>
      <c r="BO113" s="1" t="e">
        <f>BK113*#REF!*BL113/1000</f>
        <v>#REF!</v>
      </c>
      <c r="BP113" s="3">
        <v>0.67</v>
      </c>
      <c r="BR113" s="1">
        <f t="shared" si="136"/>
        <v>0</v>
      </c>
      <c r="BS113" s="1">
        <f t="shared" si="137"/>
        <v>0</v>
      </c>
      <c r="BT113" s="1">
        <f t="shared" si="138"/>
        <v>0</v>
      </c>
    </row>
    <row r="114" spans="1:72">
      <c r="A114" s="1">
        <v>111</v>
      </c>
      <c r="B114" s="8" t="s">
        <v>76</v>
      </c>
      <c r="D114" s="1">
        <v>6800</v>
      </c>
      <c r="F114" s="1">
        <v>72</v>
      </c>
      <c r="G114" s="1">
        <v>35</v>
      </c>
      <c r="H114" s="1">
        <v>70</v>
      </c>
      <c r="I114" s="1">
        <v>34</v>
      </c>
      <c r="J114" s="1">
        <v>10</v>
      </c>
      <c r="K114" s="1">
        <f t="shared" si="132"/>
        <v>2380</v>
      </c>
      <c r="L114" s="1">
        <f t="shared" si="140"/>
        <v>6569.75</v>
      </c>
      <c r="M114" s="1">
        <f t="shared" si="141"/>
        <v>6932.77</v>
      </c>
      <c r="N114" s="1">
        <f t="shared" si="142"/>
        <v>7105.57</v>
      </c>
      <c r="O114" s="1">
        <f t="shared" si="157"/>
        <v>8400</v>
      </c>
      <c r="P114" s="1">
        <v>1650</v>
      </c>
      <c r="Q114" s="1">
        <v>1550</v>
      </c>
      <c r="R114" s="11">
        <v>250</v>
      </c>
      <c r="S114" s="13">
        <v>859</v>
      </c>
      <c r="T114" s="13">
        <v>557</v>
      </c>
      <c r="U114" s="13">
        <v>583</v>
      </c>
      <c r="V114" s="14">
        <f t="shared" si="162"/>
        <v>1999</v>
      </c>
      <c r="W114" s="13">
        <v>450</v>
      </c>
      <c r="X114" s="13">
        <f>175/2</f>
        <v>87.5</v>
      </c>
      <c r="Y114" s="13">
        <v>87</v>
      </c>
      <c r="Z114" s="13">
        <v>44</v>
      </c>
      <c r="AA114" s="11">
        <f t="shared" si="163"/>
        <v>6800</v>
      </c>
      <c r="AB114" s="12">
        <f t="shared" si="139"/>
        <v>709.875</v>
      </c>
      <c r="AC114" s="18">
        <f t="shared" si="164"/>
        <v>4042.75</v>
      </c>
      <c r="AD114" s="17">
        <f t="shared" si="143"/>
        <v>4405.77</v>
      </c>
      <c r="AE114" s="17">
        <f t="shared" si="144"/>
        <v>4578.57</v>
      </c>
      <c r="AF114" s="19">
        <v>50</v>
      </c>
      <c r="AG114" s="13">
        <v>24</v>
      </c>
      <c r="AH114" s="13">
        <v>25</v>
      </c>
      <c r="AI114" s="13">
        <v>6</v>
      </c>
      <c r="AJ114" s="21">
        <v>35</v>
      </c>
      <c r="AK114" s="21">
        <v>4</v>
      </c>
      <c r="AL114" s="21">
        <v>2.5</v>
      </c>
      <c r="AM114" s="21">
        <v>4.2</v>
      </c>
      <c r="AN114" s="13">
        <v>3.4</v>
      </c>
      <c r="AO114" s="13">
        <v>5</v>
      </c>
      <c r="AP114" s="13">
        <v>35</v>
      </c>
      <c r="AQ114" s="11">
        <f t="shared" si="165"/>
        <v>6800</v>
      </c>
      <c r="AR114" s="13">
        <f t="shared" si="158"/>
        <v>535.82</v>
      </c>
      <c r="AS114" s="13">
        <f t="shared" si="159"/>
        <v>363.02</v>
      </c>
      <c r="AT114" s="1">
        <f t="shared" si="145"/>
        <v>72</v>
      </c>
      <c r="AU114" s="1">
        <f t="shared" si="146"/>
        <v>35</v>
      </c>
      <c r="AV114" s="1" t="b">
        <f t="shared" si="160"/>
        <v>0</v>
      </c>
      <c r="AW114" s="1">
        <f t="shared" si="147"/>
        <v>0</v>
      </c>
      <c r="AX114" s="1">
        <f t="shared" si="148"/>
        <v>70</v>
      </c>
      <c r="AY114" s="1">
        <f t="shared" si="149"/>
        <v>34</v>
      </c>
      <c r="AZ114" s="1" t="str">
        <f t="shared" si="161"/>
        <v>70</v>
      </c>
      <c r="BA114" s="1">
        <f t="shared" si="150"/>
        <v>2380</v>
      </c>
      <c r="BB114" s="1">
        <f t="shared" si="151"/>
        <v>2380</v>
      </c>
      <c r="BC114" s="1">
        <f t="shared" si="152"/>
        <v>10</v>
      </c>
      <c r="BE114" s="1" t="str">
        <f t="shared" si="153"/>
        <v>147</v>
      </c>
      <c r="BI114" s="1">
        <f t="shared" si="154"/>
        <v>6569.75</v>
      </c>
      <c r="BJ114" s="1">
        <f t="shared" si="155"/>
        <v>6932.77</v>
      </c>
      <c r="BK114" s="1">
        <f t="shared" si="156"/>
        <v>7105.57</v>
      </c>
      <c r="BM114" s="1" t="e">
        <f>BI114*#REF!*BL114/1000</f>
        <v>#REF!</v>
      </c>
      <c r="BN114" s="1" t="e">
        <f>BJ114*#REF!*BL114/1000</f>
        <v>#REF!</v>
      </c>
      <c r="BO114" s="1" t="e">
        <f>BK114*#REF!*BL114/1000</f>
        <v>#REF!</v>
      </c>
      <c r="BP114" s="3">
        <v>0.65</v>
      </c>
      <c r="BR114" s="1">
        <f t="shared" si="136"/>
        <v>0</v>
      </c>
      <c r="BS114" s="1">
        <f t="shared" si="137"/>
        <v>0</v>
      </c>
      <c r="BT114" s="1">
        <f t="shared" si="138"/>
        <v>0</v>
      </c>
    </row>
    <row r="115" spans="1:72">
      <c r="A115" s="1">
        <v>112</v>
      </c>
      <c r="B115" s="8" t="s">
        <v>76</v>
      </c>
      <c r="D115" s="1">
        <v>6800</v>
      </c>
      <c r="F115" s="1">
        <v>72</v>
      </c>
      <c r="G115" s="1">
        <v>35</v>
      </c>
      <c r="H115" s="1">
        <v>70</v>
      </c>
      <c r="I115" s="1">
        <v>34</v>
      </c>
      <c r="J115" s="1">
        <v>10</v>
      </c>
      <c r="K115" s="1">
        <f t="shared" si="132"/>
        <v>2380</v>
      </c>
      <c r="L115" s="1">
        <f t="shared" si="140"/>
        <v>7211.75</v>
      </c>
      <c r="M115" s="1">
        <f t="shared" si="141"/>
        <v>7574.77</v>
      </c>
      <c r="N115" s="1">
        <f t="shared" si="142"/>
        <v>7747.57</v>
      </c>
      <c r="O115" s="1">
        <f t="shared" si="157"/>
        <v>8400</v>
      </c>
      <c r="P115" s="1">
        <v>1650</v>
      </c>
      <c r="Q115" s="1">
        <v>1550</v>
      </c>
      <c r="R115" s="11">
        <v>320</v>
      </c>
      <c r="S115" s="13">
        <v>999</v>
      </c>
      <c r="T115" s="13">
        <v>657</v>
      </c>
      <c r="U115" s="13">
        <v>695</v>
      </c>
      <c r="V115" s="14">
        <f t="shared" si="162"/>
        <v>2351</v>
      </c>
      <c r="W115" s="13">
        <v>740</v>
      </c>
      <c r="X115" s="13">
        <f>175/2</f>
        <v>87.5</v>
      </c>
      <c r="Y115" s="13">
        <v>87</v>
      </c>
      <c r="Z115" s="13">
        <v>44</v>
      </c>
      <c r="AA115" s="11">
        <f t="shared" si="163"/>
        <v>6800</v>
      </c>
      <c r="AB115" s="12">
        <f t="shared" si="139"/>
        <v>709.875</v>
      </c>
      <c r="AC115" s="18">
        <f t="shared" si="164"/>
        <v>4684.75</v>
      </c>
      <c r="AD115" s="17">
        <f t="shared" si="143"/>
        <v>5047.77</v>
      </c>
      <c r="AE115" s="17">
        <f t="shared" si="144"/>
        <v>5220.57</v>
      </c>
      <c r="AF115" s="19">
        <v>50</v>
      </c>
      <c r="AG115" s="13">
        <v>24</v>
      </c>
      <c r="AH115" s="13">
        <v>25</v>
      </c>
      <c r="AI115" s="13">
        <v>6</v>
      </c>
      <c r="AJ115" s="21">
        <v>35</v>
      </c>
      <c r="AK115" s="21">
        <v>4</v>
      </c>
      <c r="AL115" s="21">
        <v>2.5</v>
      </c>
      <c r="AM115" s="21">
        <v>4.2</v>
      </c>
      <c r="AN115" s="13">
        <v>3.4</v>
      </c>
      <c r="AO115" s="13">
        <v>5</v>
      </c>
      <c r="AP115" s="13">
        <v>35</v>
      </c>
      <c r="AQ115" s="11">
        <f t="shared" si="165"/>
        <v>6800</v>
      </c>
      <c r="AR115" s="13">
        <f t="shared" si="158"/>
        <v>535.82</v>
      </c>
      <c r="AS115" s="13">
        <f t="shared" si="159"/>
        <v>363.02</v>
      </c>
      <c r="AT115" s="1">
        <f t="shared" si="145"/>
        <v>72</v>
      </c>
      <c r="AU115" s="1">
        <f t="shared" si="146"/>
        <v>35</v>
      </c>
      <c r="AV115" s="1" t="b">
        <f t="shared" si="160"/>
        <v>0</v>
      </c>
      <c r="AW115" s="1">
        <f t="shared" si="147"/>
        <v>0</v>
      </c>
      <c r="AX115" s="1">
        <f t="shared" si="148"/>
        <v>70</v>
      </c>
      <c r="AY115" s="1">
        <f t="shared" si="149"/>
        <v>34</v>
      </c>
      <c r="AZ115" s="1" t="str">
        <f t="shared" si="161"/>
        <v>70</v>
      </c>
      <c r="BA115" s="1">
        <f t="shared" si="150"/>
        <v>2380</v>
      </c>
      <c r="BB115" s="1">
        <f t="shared" si="151"/>
        <v>2380</v>
      </c>
      <c r="BC115" s="1">
        <f t="shared" si="152"/>
        <v>10</v>
      </c>
      <c r="BE115" s="1" t="str">
        <f t="shared" si="153"/>
        <v>147</v>
      </c>
      <c r="BI115" s="1">
        <f t="shared" si="154"/>
        <v>7211.75</v>
      </c>
      <c r="BJ115" s="1">
        <f t="shared" si="155"/>
        <v>7574.77</v>
      </c>
      <c r="BK115" s="1">
        <f t="shared" si="156"/>
        <v>7747.57</v>
      </c>
      <c r="BM115" s="1" t="e">
        <f>BI115*#REF!*BL115/1000</f>
        <v>#REF!</v>
      </c>
      <c r="BN115" s="1" t="e">
        <f>BJ115*#REF!*BL115/1000</f>
        <v>#REF!</v>
      </c>
      <c r="BO115" s="1" t="e">
        <f>BK115*#REF!*BL115/1000</f>
        <v>#REF!</v>
      </c>
      <c r="BP115" s="3">
        <v>0.63</v>
      </c>
      <c r="BR115" s="1">
        <f t="shared" si="136"/>
        <v>0</v>
      </c>
      <c r="BS115" s="1">
        <f t="shared" si="137"/>
        <v>0</v>
      </c>
      <c r="BT115" s="1">
        <f t="shared" si="138"/>
        <v>0</v>
      </c>
    </row>
    <row r="116" spans="1:72">
      <c r="A116" s="1">
        <v>113</v>
      </c>
      <c r="B116" s="8" t="s">
        <v>76</v>
      </c>
      <c r="D116" s="1">
        <v>6800</v>
      </c>
      <c r="F116" s="1">
        <v>72</v>
      </c>
      <c r="G116" s="1">
        <v>35</v>
      </c>
      <c r="H116" s="1">
        <v>70</v>
      </c>
      <c r="I116" s="1">
        <v>34</v>
      </c>
      <c r="J116" s="1">
        <v>25</v>
      </c>
      <c r="K116" s="1">
        <f t="shared" si="132"/>
        <v>2380</v>
      </c>
      <c r="L116" s="1">
        <f t="shared" si="140"/>
        <v>7917.75</v>
      </c>
      <c r="M116" s="1">
        <f t="shared" si="141"/>
        <v>8280.77</v>
      </c>
      <c r="N116" s="1">
        <f t="shared" si="142"/>
        <v>8453.57</v>
      </c>
      <c r="O116" s="1">
        <f t="shared" si="157"/>
        <v>8400</v>
      </c>
      <c r="P116" s="1">
        <v>1650</v>
      </c>
      <c r="Q116" s="1">
        <v>1550</v>
      </c>
      <c r="R116" s="11">
        <v>360</v>
      </c>
      <c r="S116" s="13">
        <v>1136</v>
      </c>
      <c r="T116" s="13">
        <v>800</v>
      </c>
      <c r="U116" s="13">
        <v>826</v>
      </c>
      <c r="V116" s="14">
        <f t="shared" si="162"/>
        <v>2762</v>
      </c>
      <c r="W116" s="13">
        <v>1000</v>
      </c>
      <c r="X116" s="13">
        <f>175/2</f>
        <v>87.5</v>
      </c>
      <c r="Y116" s="13">
        <v>87</v>
      </c>
      <c r="Z116" s="13">
        <v>44</v>
      </c>
      <c r="AA116" s="11">
        <f t="shared" si="163"/>
        <v>6800</v>
      </c>
      <c r="AB116" s="12">
        <f t="shared" si="139"/>
        <v>709.875</v>
      </c>
      <c r="AC116" s="18">
        <f t="shared" si="164"/>
        <v>5355.75</v>
      </c>
      <c r="AD116" s="17">
        <f t="shared" si="143"/>
        <v>5718.77</v>
      </c>
      <c r="AE116" s="17">
        <f t="shared" si="144"/>
        <v>5891.57</v>
      </c>
      <c r="AF116" s="19">
        <v>50</v>
      </c>
      <c r="AG116" s="13">
        <v>24</v>
      </c>
      <c r="AH116" s="13">
        <v>25</v>
      </c>
      <c r="AI116" s="13">
        <v>6</v>
      </c>
      <c r="AJ116" s="21">
        <v>35</v>
      </c>
      <c r="AK116" s="21">
        <v>4</v>
      </c>
      <c r="AL116" s="21">
        <v>2.5</v>
      </c>
      <c r="AM116" s="21">
        <v>4.2</v>
      </c>
      <c r="AN116" s="13">
        <v>3.4</v>
      </c>
      <c r="AO116" s="13">
        <v>5</v>
      </c>
      <c r="AP116" s="13">
        <v>35</v>
      </c>
      <c r="AQ116" s="11">
        <f t="shared" si="165"/>
        <v>6800</v>
      </c>
      <c r="AR116" s="13">
        <f t="shared" si="158"/>
        <v>535.82</v>
      </c>
      <c r="AS116" s="13">
        <f t="shared" si="159"/>
        <v>363.02</v>
      </c>
      <c r="AT116" s="1">
        <f t="shared" si="145"/>
        <v>72</v>
      </c>
      <c r="AU116" s="1">
        <f t="shared" si="146"/>
        <v>35</v>
      </c>
      <c r="AV116" s="1" t="b">
        <f t="shared" si="160"/>
        <v>0</v>
      </c>
      <c r="AW116" s="1">
        <f t="shared" si="147"/>
        <v>0</v>
      </c>
      <c r="AX116" s="1">
        <f t="shared" si="148"/>
        <v>70</v>
      </c>
      <c r="AY116" s="1">
        <f t="shared" si="149"/>
        <v>34</v>
      </c>
      <c r="AZ116" s="1" t="str">
        <f t="shared" si="161"/>
        <v>70</v>
      </c>
      <c r="BA116" s="1">
        <f t="shared" si="150"/>
        <v>2380</v>
      </c>
      <c r="BB116" s="1">
        <f t="shared" si="151"/>
        <v>2380</v>
      </c>
      <c r="BC116" s="1">
        <f t="shared" si="152"/>
        <v>25</v>
      </c>
      <c r="BE116" s="1" t="str">
        <f t="shared" si="153"/>
        <v>182</v>
      </c>
      <c r="BI116" s="1">
        <f t="shared" si="154"/>
        <v>7917.75</v>
      </c>
      <c r="BJ116" s="1">
        <f t="shared" si="155"/>
        <v>8280.77</v>
      </c>
      <c r="BK116" s="1">
        <f t="shared" si="156"/>
        <v>8453.57</v>
      </c>
      <c r="BM116" s="1" t="e">
        <f>BI116*#REF!*BL116/1000</f>
        <v>#REF!</v>
      </c>
      <c r="BN116" s="1" t="e">
        <f>BJ116*#REF!*BL116/1000</f>
        <v>#REF!</v>
      </c>
      <c r="BO116" s="1" t="e">
        <f>BK116*#REF!*BL116/1000</f>
        <v>#REF!</v>
      </c>
      <c r="BP116" s="3">
        <v>0.61</v>
      </c>
      <c r="BR116" s="1">
        <f t="shared" si="136"/>
        <v>0</v>
      </c>
      <c r="BS116" s="1">
        <f t="shared" si="137"/>
        <v>0</v>
      </c>
      <c r="BT116" s="1">
        <f t="shared" si="138"/>
        <v>0</v>
      </c>
    </row>
    <row r="117" spans="1:72">
      <c r="A117" s="1">
        <v>114</v>
      </c>
      <c r="B117" s="8" t="s">
        <v>76</v>
      </c>
      <c r="D117" s="1">
        <v>6800</v>
      </c>
      <c r="F117" s="1">
        <v>72</v>
      </c>
      <c r="G117" s="1">
        <v>35</v>
      </c>
      <c r="H117" s="1">
        <v>70</v>
      </c>
      <c r="I117" s="1">
        <v>34</v>
      </c>
      <c r="J117" s="1">
        <v>25</v>
      </c>
      <c r="K117" s="1">
        <f t="shared" si="132"/>
        <v>2380</v>
      </c>
      <c r="L117" s="1">
        <f t="shared" si="140"/>
        <v>8883.9</v>
      </c>
      <c r="M117" s="1">
        <f t="shared" si="141"/>
        <v>9246.92</v>
      </c>
      <c r="N117" s="1">
        <f t="shared" si="142"/>
        <v>9419.72</v>
      </c>
      <c r="O117" s="1">
        <f t="shared" si="157"/>
        <v>8400</v>
      </c>
      <c r="P117" s="1">
        <v>1650</v>
      </c>
      <c r="Q117" s="1">
        <v>1550</v>
      </c>
      <c r="R117" s="11">
        <v>400</v>
      </c>
      <c r="S117" s="13">
        <v>1264</v>
      </c>
      <c r="T117" s="13">
        <v>994</v>
      </c>
      <c r="U117" s="13">
        <v>956</v>
      </c>
      <c r="V117" s="14">
        <f t="shared" si="162"/>
        <v>3214</v>
      </c>
      <c r="W117" s="13">
        <v>1400</v>
      </c>
      <c r="X117" s="13">
        <f>190/2</f>
        <v>95</v>
      </c>
      <c r="Y117" s="13">
        <v>87</v>
      </c>
      <c r="Z117" s="13">
        <v>44</v>
      </c>
      <c r="AA117" s="11">
        <f t="shared" si="163"/>
        <v>6800</v>
      </c>
      <c r="AB117" s="12">
        <f t="shared" si="139"/>
        <v>766.95</v>
      </c>
      <c r="AC117" s="18">
        <f t="shared" si="164"/>
        <v>6321.9</v>
      </c>
      <c r="AD117" s="17">
        <f t="shared" si="143"/>
        <v>6684.92</v>
      </c>
      <c r="AE117" s="17">
        <f t="shared" si="144"/>
        <v>6857.72</v>
      </c>
      <c r="AF117" s="19">
        <v>50</v>
      </c>
      <c r="AG117" s="13">
        <v>24</v>
      </c>
      <c r="AH117" s="13">
        <v>25</v>
      </c>
      <c r="AI117" s="13">
        <v>6</v>
      </c>
      <c r="AJ117" s="21">
        <v>35</v>
      </c>
      <c r="AK117" s="21">
        <v>4</v>
      </c>
      <c r="AL117" s="21">
        <v>2.5</v>
      </c>
      <c r="AM117" s="21">
        <v>4.2</v>
      </c>
      <c r="AN117" s="13">
        <v>3.4</v>
      </c>
      <c r="AO117" s="13">
        <v>5</v>
      </c>
      <c r="AP117" s="13">
        <v>35</v>
      </c>
      <c r="AQ117" s="11">
        <f t="shared" si="165"/>
        <v>6800</v>
      </c>
      <c r="AR117" s="13">
        <f t="shared" si="158"/>
        <v>535.82</v>
      </c>
      <c r="AS117" s="13">
        <f t="shared" si="159"/>
        <v>363.02</v>
      </c>
      <c r="AT117" s="1">
        <f t="shared" si="145"/>
        <v>72</v>
      </c>
      <c r="AU117" s="1">
        <f t="shared" si="146"/>
        <v>35</v>
      </c>
      <c r="AV117" s="1" t="b">
        <f t="shared" si="160"/>
        <v>0</v>
      </c>
      <c r="AW117" s="1">
        <f t="shared" si="147"/>
        <v>0</v>
      </c>
      <c r="AX117" s="1">
        <f t="shared" si="148"/>
        <v>70</v>
      </c>
      <c r="AY117" s="1">
        <f t="shared" si="149"/>
        <v>34</v>
      </c>
      <c r="AZ117" s="1" t="str">
        <f t="shared" si="161"/>
        <v>70</v>
      </c>
      <c r="BA117" s="1">
        <f t="shared" si="150"/>
        <v>2380</v>
      </c>
      <c r="BB117" s="1">
        <f t="shared" si="151"/>
        <v>2380</v>
      </c>
      <c r="BC117" s="1">
        <f t="shared" si="152"/>
        <v>25</v>
      </c>
      <c r="BE117" s="1" t="str">
        <f t="shared" si="153"/>
        <v>182</v>
      </c>
      <c r="BI117" s="1">
        <f t="shared" si="154"/>
        <v>8883.9</v>
      </c>
      <c r="BJ117" s="1">
        <f t="shared" si="155"/>
        <v>9246.92</v>
      </c>
      <c r="BK117" s="1">
        <f t="shared" si="156"/>
        <v>9419.72</v>
      </c>
      <c r="BM117" s="1" t="e">
        <f>BI117*#REF!*BL117/1000</f>
        <v>#REF!</v>
      </c>
      <c r="BN117" s="1" t="e">
        <f>BJ117*#REF!*BL117/1000</f>
        <v>#REF!</v>
      </c>
      <c r="BO117" s="1" t="e">
        <f>BK117*#REF!*BL117/1000</f>
        <v>#REF!</v>
      </c>
      <c r="BP117" s="3">
        <v>0.58</v>
      </c>
      <c r="BR117" s="1">
        <f t="shared" si="136"/>
        <v>0</v>
      </c>
      <c r="BS117" s="1">
        <f t="shared" si="137"/>
        <v>0</v>
      </c>
      <c r="BT117" s="1">
        <f t="shared" si="138"/>
        <v>0</v>
      </c>
    </row>
    <row r="118" spans="1:72">
      <c r="A118" s="1">
        <v>115</v>
      </c>
      <c r="B118" s="8" t="s">
        <v>76</v>
      </c>
      <c r="D118" s="1">
        <v>6800</v>
      </c>
      <c r="F118" s="1">
        <v>72</v>
      </c>
      <c r="G118" s="1">
        <v>35</v>
      </c>
      <c r="H118" s="1">
        <v>70</v>
      </c>
      <c r="I118" s="1">
        <v>34</v>
      </c>
      <c r="J118" s="1">
        <v>25</v>
      </c>
      <c r="K118" s="1">
        <f t="shared" si="132"/>
        <v>2380</v>
      </c>
      <c r="L118" s="1">
        <f t="shared" si="140"/>
        <v>9328.9</v>
      </c>
      <c r="M118" s="1">
        <f t="shared" si="141"/>
        <v>9691.92</v>
      </c>
      <c r="N118" s="1">
        <f t="shared" si="142"/>
        <v>9864.72</v>
      </c>
      <c r="O118" s="1">
        <f t="shared" si="157"/>
        <v>8400</v>
      </c>
      <c r="P118" s="1">
        <v>1650</v>
      </c>
      <c r="Q118" s="1">
        <v>1550</v>
      </c>
      <c r="R118" s="11" t="s">
        <v>77</v>
      </c>
      <c r="S118" s="13">
        <v>1330</v>
      </c>
      <c r="T118" s="13">
        <v>1188</v>
      </c>
      <c r="U118" s="13">
        <v>1061</v>
      </c>
      <c r="V118" s="14">
        <f t="shared" si="162"/>
        <v>3579</v>
      </c>
      <c r="W118" s="13">
        <v>1480</v>
      </c>
      <c r="X118" s="13">
        <f>190/2</f>
        <v>95</v>
      </c>
      <c r="Y118" s="13">
        <v>87</v>
      </c>
      <c r="Z118" s="13">
        <v>44</v>
      </c>
      <c r="AA118" s="11">
        <f t="shared" si="163"/>
        <v>6800</v>
      </c>
      <c r="AB118" s="12">
        <f t="shared" si="139"/>
        <v>766.95</v>
      </c>
      <c r="AC118" s="18">
        <f t="shared" si="164"/>
        <v>6766.9</v>
      </c>
      <c r="AD118" s="17">
        <f t="shared" si="143"/>
        <v>7129.92</v>
      </c>
      <c r="AE118" s="17">
        <f t="shared" si="144"/>
        <v>7302.72</v>
      </c>
      <c r="AF118" s="19">
        <v>50</v>
      </c>
      <c r="AG118" s="13">
        <v>24</v>
      </c>
      <c r="AH118" s="13">
        <v>25</v>
      </c>
      <c r="AI118" s="13">
        <v>6</v>
      </c>
      <c r="AJ118" s="21">
        <v>35</v>
      </c>
      <c r="AK118" s="21">
        <v>4</v>
      </c>
      <c r="AL118" s="21">
        <v>2.5</v>
      </c>
      <c r="AM118" s="21">
        <v>4.2</v>
      </c>
      <c r="AN118" s="13">
        <v>3.4</v>
      </c>
      <c r="AO118" s="13">
        <v>5</v>
      </c>
      <c r="AP118" s="13">
        <v>35</v>
      </c>
      <c r="AQ118" s="11">
        <f t="shared" si="165"/>
        <v>6800</v>
      </c>
      <c r="AR118" s="13">
        <f t="shared" si="158"/>
        <v>535.82</v>
      </c>
      <c r="AS118" s="13">
        <f t="shared" si="159"/>
        <v>363.02</v>
      </c>
      <c r="AT118" s="1">
        <f t="shared" si="145"/>
        <v>72</v>
      </c>
      <c r="AU118" s="1">
        <f t="shared" si="146"/>
        <v>35</v>
      </c>
      <c r="AV118" s="1" t="b">
        <f t="shared" si="160"/>
        <v>0</v>
      </c>
      <c r="AW118" s="1">
        <f t="shared" si="147"/>
        <v>0</v>
      </c>
      <c r="AX118" s="1">
        <f t="shared" si="148"/>
        <v>70</v>
      </c>
      <c r="AY118" s="1">
        <f t="shared" si="149"/>
        <v>34</v>
      </c>
      <c r="AZ118" s="1" t="str">
        <f t="shared" si="161"/>
        <v>70</v>
      </c>
      <c r="BA118" s="1">
        <f t="shared" si="150"/>
        <v>2380</v>
      </c>
      <c r="BB118" s="1">
        <f t="shared" si="151"/>
        <v>2380</v>
      </c>
      <c r="BC118" s="1">
        <f t="shared" si="152"/>
        <v>25</v>
      </c>
      <c r="BE118" s="1" t="str">
        <f t="shared" si="153"/>
        <v>182</v>
      </c>
      <c r="BI118" s="1">
        <f t="shared" si="154"/>
        <v>9328.9</v>
      </c>
      <c r="BJ118" s="1">
        <f t="shared" si="155"/>
        <v>9691.92</v>
      </c>
      <c r="BK118" s="1">
        <f t="shared" si="156"/>
        <v>9864.72</v>
      </c>
      <c r="BM118" s="1" t="e">
        <f>BI118*#REF!*BL118/1000</f>
        <v>#REF!</v>
      </c>
      <c r="BN118" s="1" t="e">
        <f>BJ118*#REF!*BL118/1000</f>
        <v>#REF!</v>
      </c>
      <c r="BO118" s="1" t="e">
        <f>BK118*#REF!*BL118/1000</f>
        <v>#REF!</v>
      </c>
      <c r="BP118" s="3">
        <v>0.55</v>
      </c>
      <c r="BR118" s="1">
        <f t="shared" si="136"/>
        <v>0</v>
      </c>
      <c r="BS118" s="1">
        <f t="shared" si="137"/>
        <v>0</v>
      </c>
      <c r="BT118" s="1">
        <f t="shared" si="138"/>
        <v>0</v>
      </c>
    </row>
    <row r="119" spans="1:72">
      <c r="A119" s="1">
        <v>116</v>
      </c>
      <c r="B119" s="8" t="s">
        <v>76</v>
      </c>
      <c r="D119" s="1">
        <v>6800</v>
      </c>
      <c r="F119" s="1">
        <v>72</v>
      </c>
      <c r="G119" s="1">
        <v>35</v>
      </c>
      <c r="H119" s="1">
        <v>70</v>
      </c>
      <c r="I119" s="1">
        <v>34</v>
      </c>
      <c r="J119" s="1">
        <v>25</v>
      </c>
      <c r="K119" s="1">
        <f t="shared" si="132"/>
        <v>2380</v>
      </c>
      <c r="L119" s="1">
        <f t="shared" si="140"/>
        <v>10158.9</v>
      </c>
      <c r="M119" s="1">
        <f t="shared" si="141"/>
        <v>10521.92</v>
      </c>
      <c r="N119" s="1">
        <f t="shared" si="142"/>
        <v>10694.72</v>
      </c>
      <c r="O119" s="1">
        <f t="shared" si="157"/>
        <v>8400</v>
      </c>
      <c r="P119" s="1">
        <v>1650</v>
      </c>
      <c r="Q119" s="1">
        <v>1550</v>
      </c>
      <c r="R119" s="11" t="s">
        <v>78</v>
      </c>
      <c r="S119" s="13">
        <v>1333</v>
      </c>
      <c r="T119" s="13">
        <v>1402</v>
      </c>
      <c r="U119" s="13">
        <v>1154</v>
      </c>
      <c r="V119" s="14">
        <f t="shared" si="162"/>
        <v>3889</v>
      </c>
      <c r="W119" s="13">
        <v>2000</v>
      </c>
      <c r="X119" s="13">
        <f>190/2</f>
        <v>95</v>
      </c>
      <c r="Y119" s="13">
        <v>87</v>
      </c>
      <c r="Z119" s="13">
        <v>44</v>
      </c>
      <c r="AA119" s="11">
        <f t="shared" si="163"/>
        <v>6800</v>
      </c>
      <c r="AB119" s="12">
        <f t="shared" si="139"/>
        <v>766.95</v>
      </c>
      <c r="AC119" s="18">
        <f t="shared" si="164"/>
        <v>7596.9</v>
      </c>
      <c r="AD119" s="17">
        <f t="shared" si="143"/>
        <v>7959.92</v>
      </c>
      <c r="AE119" s="17">
        <f t="shared" si="144"/>
        <v>8132.72</v>
      </c>
      <c r="AF119" s="19">
        <v>50</v>
      </c>
      <c r="AG119" s="13">
        <v>24</v>
      </c>
      <c r="AH119" s="13">
        <v>25</v>
      </c>
      <c r="AI119" s="13">
        <v>6</v>
      </c>
      <c r="AJ119" s="21">
        <v>35</v>
      </c>
      <c r="AK119" s="21">
        <v>4</v>
      </c>
      <c r="AL119" s="21">
        <v>2.5</v>
      </c>
      <c r="AM119" s="21">
        <v>4.2</v>
      </c>
      <c r="AN119" s="13">
        <v>3.4</v>
      </c>
      <c r="AO119" s="13">
        <v>5</v>
      </c>
      <c r="AP119" s="13">
        <v>35</v>
      </c>
      <c r="AQ119" s="11">
        <f t="shared" si="165"/>
        <v>6800</v>
      </c>
      <c r="AR119" s="13">
        <f t="shared" si="158"/>
        <v>535.82</v>
      </c>
      <c r="AS119" s="13">
        <f t="shared" si="159"/>
        <v>363.02</v>
      </c>
      <c r="AT119" s="1">
        <f t="shared" si="145"/>
        <v>72</v>
      </c>
      <c r="AU119" s="1">
        <f t="shared" si="146"/>
        <v>35</v>
      </c>
      <c r="AV119" s="1" t="b">
        <f t="shared" si="160"/>
        <v>0</v>
      </c>
      <c r="AW119" s="1">
        <f t="shared" si="147"/>
        <v>0</v>
      </c>
      <c r="AX119" s="1">
        <f t="shared" si="148"/>
        <v>70</v>
      </c>
      <c r="AY119" s="1">
        <f t="shared" si="149"/>
        <v>34</v>
      </c>
      <c r="AZ119" s="1" t="str">
        <f t="shared" si="161"/>
        <v>70</v>
      </c>
      <c r="BA119" s="1">
        <f t="shared" si="150"/>
        <v>2380</v>
      </c>
      <c r="BB119" s="1">
        <f t="shared" si="151"/>
        <v>2380</v>
      </c>
      <c r="BC119" s="1">
        <f t="shared" si="152"/>
        <v>25</v>
      </c>
      <c r="BE119" s="1" t="str">
        <f t="shared" si="153"/>
        <v>182</v>
      </c>
      <c r="BI119" s="1">
        <f t="shared" si="154"/>
        <v>10158.9</v>
      </c>
      <c r="BJ119" s="1">
        <f t="shared" si="155"/>
        <v>10521.92</v>
      </c>
      <c r="BK119" s="1">
        <f t="shared" si="156"/>
        <v>10694.72</v>
      </c>
      <c r="BM119" s="1" t="e">
        <f>BI119*#REF!*BL119/1000</f>
        <v>#REF!</v>
      </c>
      <c r="BN119" s="1" t="e">
        <f>BJ119*#REF!*BL119/1000</f>
        <v>#REF!</v>
      </c>
      <c r="BO119" s="1" t="e">
        <f>BK119*#REF!*BL119/1000</f>
        <v>#REF!</v>
      </c>
      <c r="BP119" s="3">
        <v>0.52</v>
      </c>
      <c r="BR119" s="1">
        <f t="shared" si="136"/>
        <v>0</v>
      </c>
      <c r="BS119" s="1">
        <f t="shared" si="137"/>
        <v>0</v>
      </c>
      <c r="BT119" s="1">
        <f t="shared" si="138"/>
        <v>0</v>
      </c>
    </row>
    <row r="120" spans="1:72">
      <c r="A120" s="1">
        <v>117</v>
      </c>
      <c r="B120" s="8" t="s">
        <v>76</v>
      </c>
      <c r="C120" s="1">
        <v>200</v>
      </c>
      <c r="D120" s="1">
        <v>7360</v>
      </c>
      <c r="F120" s="1">
        <v>72</v>
      </c>
      <c r="G120" s="1">
        <v>39</v>
      </c>
      <c r="H120" s="1">
        <v>70</v>
      </c>
      <c r="I120" s="1">
        <v>38</v>
      </c>
      <c r="J120" s="1">
        <v>10</v>
      </c>
      <c r="K120" s="1">
        <f t="shared" si="132"/>
        <v>2660</v>
      </c>
      <c r="L120" s="1">
        <f t="shared" si="140"/>
        <v>6762.75</v>
      </c>
      <c r="M120" s="1">
        <f t="shared" si="141"/>
        <v>7138.538</v>
      </c>
      <c r="N120" s="1">
        <f t="shared" si="142"/>
        <v>7324.778</v>
      </c>
      <c r="O120" s="1">
        <f t="shared" si="157"/>
        <v>8960</v>
      </c>
      <c r="P120" s="1">
        <v>1650</v>
      </c>
      <c r="Q120" s="1">
        <v>1550</v>
      </c>
      <c r="R120" s="11">
        <v>200</v>
      </c>
      <c r="S120" s="13">
        <v>870</v>
      </c>
      <c r="T120" s="13">
        <v>511</v>
      </c>
      <c r="U120" s="13">
        <v>583</v>
      </c>
      <c r="V120" s="14">
        <f t="shared" si="162"/>
        <v>1964</v>
      </c>
      <c r="W120" s="13">
        <v>300</v>
      </c>
      <c r="X120" s="13">
        <f>175/2</f>
        <v>87.5</v>
      </c>
      <c r="Y120" s="13">
        <v>87</v>
      </c>
      <c r="Z120" s="13">
        <v>44</v>
      </c>
      <c r="AA120" s="11">
        <f t="shared" si="163"/>
        <v>7360</v>
      </c>
      <c r="AB120" s="12">
        <f t="shared" si="139"/>
        <v>758.875</v>
      </c>
      <c r="AC120" s="18">
        <f t="shared" si="164"/>
        <v>3955.75</v>
      </c>
      <c r="AD120" s="17">
        <f t="shared" si="143"/>
        <v>4331.538</v>
      </c>
      <c r="AE120" s="17">
        <f t="shared" si="144"/>
        <v>4517.778</v>
      </c>
      <c r="AF120" s="19">
        <v>50</v>
      </c>
      <c r="AG120" s="13">
        <v>24</v>
      </c>
      <c r="AH120" s="13">
        <v>25</v>
      </c>
      <c r="AI120" s="13">
        <v>6</v>
      </c>
      <c r="AJ120" s="21">
        <v>35</v>
      </c>
      <c r="AK120" s="21">
        <v>4</v>
      </c>
      <c r="AL120" s="21">
        <v>2.5</v>
      </c>
      <c r="AM120" s="21">
        <v>4.2</v>
      </c>
      <c r="AN120" s="13">
        <v>3.4</v>
      </c>
      <c r="AO120" s="13">
        <v>5</v>
      </c>
      <c r="AP120" s="13">
        <v>35</v>
      </c>
      <c r="AQ120" s="11">
        <f t="shared" si="165"/>
        <v>7360</v>
      </c>
      <c r="AR120" s="13">
        <f t="shared" si="158"/>
        <v>562.028</v>
      </c>
      <c r="AS120" s="13">
        <f t="shared" si="159"/>
        <v>375.788</v>
      </c>
      <c r="AT120" s="1">
        <f t="shared" si="145"/>
        <v>72</v>
      </c>
      <c r="AU120" s="1">
        <f t="shared" si="146"/>
        <v>39</v>
      </c>
      <c r="AV120" s="1" t="b">
        <f t="shared" si="160"/>
        <v>0</v>
      </c>
      <c r="AW120" s="1">
        <f t="shared" si="147"/>
        <v>0</v>
      </c>
      <c r="AX120" s="1">
        <f t="shared" si="148"/>
        <v>70</v>
      </c>
      <c r="AY120" s="1">
        <f t="shared" si="149"/>
        <v>38</v>
      </c>
      <c r="AZ120" s="1" t="str">
        <f t="shared" si="161"/>
        <v>70</v>
      </c>
      <c r="BA120" s="1">
        <f t="shared" si="150"/>
        <v>2660</v>
      </c>
      <c r="BB120" s="1">
        <f t="shared" si="151"/>
        <v>2660</v>
      </c>
      <c r="BC120" s="1">
        <f t="shared" si="152"/>
        <v>10</v>
      </c>
      <c r="BE120" s="1" t="str">
        <f t="shared" si="153"/>
        <v>147</v>
      </c>
      <c r="BI120" s="1">
        <f t="shared" si="154"/>
        <v>6762.75</v>
      </c>
      <c r="BJ120" s="1">
        <f t="shared" si="155"/>
        <v>7138.538</v>
      </c>
      <c r="BK120" s="1">
        <f t="shared" si="156"/>
        <v>7324.778</v>
      </c>
      <c r="BM120" s="1" t="e">
        <f>BI120*#REF!*BL120/1000</f>
        <v>#REF!</v>
      </c>
      <c r="BN120" s="1" t="e">
        <f>BJ120*#REF!*BL120/1000</f>
        <v>#REF!</v>
      </c>
      <c r="BO120" s="1" t="e">
        <f>BK120*#REF!*BL120/1000</f>
        <v>#REF!</v>
      </c>
      <c r="BP120" s="3">
        <v>0.68</v>
      </c>
      <c r="BR120" s="1">
        <f t="shared" si="136"/>
        <v>0</v>
      </c>
      <c r="BS120" s="1">
        <f t="shared" si="137"/>
        <v>0</v>
      </c>
      <c r="BT120" s="1">
        <f t="shared" si="138"/>
        <v>0</v>
      </c>
    </row>
    <row r="121" spans="1:72">
      <c r="A121" s="1">
        <v>118</v>
      </c>
      <c r="B121" s="8" t="s">
        <v>76</v>
      </c>
      <c r="D121" s="1">
        <v>7360</v>
      </c>
      <c r="F121" s="1">
        <v>72</v>
      </c>
      <c r="G121" s="1">
        <v>39</v>
      </c>
      <c r="H121" s="1">
        <v>70</v>
      </c>
      <c r="I121" s="1">
        <v>38</v>
      </c>
      <c r="J121" s="1">
        <v>10</v>
      </c>
      <c r="K121" s="1">
        <f t="shared" si="132"/>
        <v>2660</v>
      </c>
      <c r="L121" s="1">
        <f t="shared" si="140"/>
        <v>6947.75</v>
      </c>
      <c r="M121" s="1">
        <f t="shared" si="141"/>
        <v>7323.538</v>
      </c>
      <c r="N121" s="1">
        <f t="shared" si="142"/>
        <v>7509.778</v>
      </c>
      <c r="O121" s="1">
        <f t="shared" si="157"/>
        <v>8960</v>
      </c>
      <c r="P121" s="1">
        <v>1650</v>
      </c>
      <c r="Q121" s="1">
        <v>1550</v>
      </c>
      <c r="R121" s="11">
        <v>250</v>
      </c>
      <c r="S121" s="13">
        <v>859</v>
      </c>
      <c r="T121" s="13">
        <v>557</v>
      </c>
      <c r="U121" s="13">
        <v>583</v>
      </c>
      <c r="V121" s="14">
        <f t="shared" si="162"/>
        <v>1999</v>
      </c>
      <c r="W121" s="13">
        <v>450</v>
      </c>
      <c r="X121" s="13">
        <f>175/2</f>
        <v>87.5</v>
      </c>
      <c r="Y121" s="13">
        <v>87</v>
      </c>
      <c r="Z121" s="13">
        <v>44</v>
      </c>
      <c r="AA121" s="11">
        <f t="shared" si="163"/>
        <v>7360</v>
      </c>
      <c r="AB121" s="12">
        <f t="shared" si="139"/>
        <v>758.875</v>
      </c>
      <c r="AC121" s="18">
        <f t="shared" si="164"/>
        <v>4140.75</v>
      </c>
      <c r="AD121" s="17">
        <f t="shared" si="143"/>
        <v>4516.538</v>
      </c>
      <c r="AE121" s="17">
        <f t="shared" si="144"/>
        <v>4702.778</v>
      </c>
      <c r="AF121" s="19">
        <v>50</v>
      </c>
      <c r="AG121" s="13">
        <v>24</v>
      </c>
      <c r="AH121" s="13">
        <v>25</v>
      </c>
      <c r="AI121" s="13">
        <v>6</v>
      </c>
      <c r="AJ121" s="21">
        <v>35</v>
      </c>
      <c r="AK121" s="21">
        <v>4</v>
      </c>
      <c r="AL121" s="21">
        <v>2.5</v>
      </c>
      <c r="AM121" s="21">
        <v>4.2</v>
      </c>
      <c r="AN121" s="13">
        <v>3.4</v>
      </c>
      <c r="AO121" s="13">
        <v>5</v>
      </c>
      <c r="AP121" s="13">
        <v>35</v>
      </c>
      <c r="AQ121" s="11">
        <f t="shared" si="165"/>
        <v>7360</v>
      </c>
      <c r="AR121" s="13">
        <f t="shared" si="158"/>
        <v>562.028</v>
      </c>
      <c r="AS121" s="13">
        <f t="shared" si="159"/>
        <v>375.788</v>
      </c>
      <c r="AT121" s="1">
        <f t="shared" si="145"/>
        <v>72</v>
      </c>
      <c r="AU121" s="1">
        <f t="shared" si="146"/>
        <v>39</v>
      </c>
      <c r="AV121" s="1" t="b">
        <f t="shared" si="160"/>
        <v>0</v>
      </c>
      <c r="AW121" s="1">
        <f t="shared" si="147"/>
        <v>0</v>
      </c>
      <c r="AX121" s="1">
        <f t="shared" si="148"/>
        <v>70</v>
      </c>
      <c r="AY121" s="1">
        <f t="shared" si="149"/>
        <v>38</v>
      </c>
      <c r="AZ121" s="1" t="str">
        <f t="shared" si="161"/>
        <v>70</v>
      </c>
      <c r="BA121" s="1">
        <f t="shared" si="150"/>
        <v>2660</v>
      </c>
      <c r="BB121" s="1">
        <f t="shared" si="151"/>
        <v>2660</v>
      </c>
      <c r="BC121" s="1">
        <f t="shared" si="152"/>
        <v>10</v>
      </c>
      <c r="BE121" s="1" t="str">
        <f t="shared" si="153"/>
        <v>147</v>
      </c>
      <c r="BI121" s="1">
        <f t="shared" si="154"/>
        <v>6947.75</v>
      </c>
      <c r="BJ121" s="1">
        <f t="shared" si="155"/>
        <v>7323.538</v>
      </c>
      <c r="BK121" s="1">
        <f t="shared" si="156"/>
        <v>7509.778</v>
      </c>
      <c r="BM121" s="1" t="e">
        <f>BI121*#REF!*BL121/1000</f>
        <v>#REF!</v>
      </c>
      <c r="BN121" s="1" t="e">
        <f>BJ121*#REF!*BL121/1000</f>
        <v>#REF!</v>
      </c>
      <c r="BO121" s="1" t="e">
        <f>BK121*#REF!*BL121/1000</f>
        <v>#REF!</v>
      </c>
      <c r="BP121" s="3">
        <v>0.66</v>
      </c>
      <c r="BR121" s="1">
        <f t="shared" si="136"/>
        <v>0</v>
      </c>
      <c r="BS121" s="1">
        <f t="shared" si="137"/>
        <v>0</v>
      </c>
      <c r="BT121" s="1">
        <f t="shared" si="138"/>
        <v>0</v>
      </c>
    </row>
    <row r="122" spans="1:72">
      <c r="A122" s="1">
        <v>119</v>
      </c>
      <c r="B122" s="8" t="s">
        <v>76</v>
      </c>
      <c r="D122" s="1">
        <v>7360</v>
      </c>
      <c r="F122" s="1">
        <v>72</v>
      </c>
      <c r="G122" s="1">
        <v>39</v>
      </c>
      <c r="H122" s="1">
        <v>70</v>
      </c>
      <c r="I122" s="1">
        <v>38</v>
      </c>
      <c r="J122" s="1">
        <v>10</v>
      </c>
      <c r="K122" s="1">
        <f t="shared" si="132"/>
        <v>2660</v>
      </c>
      <c r="L122" s="1">
        <f t="shared" si="140"/>
        <v>7589.75</v>
      </c>
      <c r="M122" s="1">
        <f t="shared" si="141"/>
        <v>7965.538</v>
      </c>
      <c r="N122" s="1">
        <f t="shared" si="142"/>
        <v>8151.778</v>
      </c>
      <c r="O122" s="1">
        <f t="shared" si="157"/>
        <v>8960</v>
      </c>
      <c r="P122" s="1">
        <v>1650</v>
      </c>
      <c r="Q122" s="1">
        <v>1550</v>
      </c>
      <c r="R122" s="11">
        <v>320</v>
      </c>
      <c r="S122" s="13">
        <v>999</v>
      </c>
      <c r="T122" s="13">
        <v>657</v>
      </c>
      <c r="U122" s="13">
        <v>695</v>
      </c>
      <c r="V122" s="14">
        <f t="shared" si="162"/>
        <v>2351</v>
      </c>
      <c r="W122" s="13">
        <v>740</v>
      </c>
      <c r="X122" s="13">
        <f>175/2</f>
        <v>87.5</v>
      </c>
      <c r="Y122" s="13">
        <v>87</v>
      </c>
      <c r="Z122" s="13">
        <v>44</v>
      </c>
      <c r="AA122" s="11">
        <f t="shared" si="163"/>
        <v>7360</v>
      </c>
      <c r="AB122" s="12">
        <f t="shared" si="139"/>
        <v>758.875</v>
      </c>
      <c r="AC122" s="18">
        <f t="shared" si="164"/>
        <v>4782.75</v>
      </c>
      <c r="AD122" s="17">
        <f t="shared" si="143"/>
        <v>5158.538</v>
      </c>
      <c r="AE122" s="17">
        <f t="shared" si="144"/>
        <v>5344.778</v>
      </c>
      <c r="AF122" s="19">
        <v>50</v>
      </c>
      <c r="AG122" s="13">
        <v>24</v>
      </c>
      <c r="AH122" s="13">
        <v>25</v>
      </c>
      <c r="AI122" s="13">
        <v>6</v>
      </c>
      <c r="AJ122" s="21">
        <v>35</v>
      </c>
      <c r="AK122" s="21">
        <v>4</v>
      </c>
      <c r="AL122" s="21">
        <v>2.5</v>
      </c>
      <c r="AM122" s="21">
        <v>4.2</v>
      </c>
      <c r="AN122" s="13">
        <v>3.4</v>
      </c>
      <c r="AO122" s="13">
        <v>5</v>
      </c>
      <c r="AP122" s="13">
        <v>35</v>
      </c>
      <c r="AQ122" s="11">
        <f t="shared" si="165"/>
        <v>7360</v>
      </c>
      <c r="AR122" s="13">
        <f t="shared" si="158"/>
        <v>562.028</v>
      </c>
      <c r="AS122" s="13">
        <f t="shared" si="159"/>
        <v>375.788</v>
      </c>
      <c r="AT122" s="1">
        <f t="shared" si="145"/>
        <v>72</v>
      </c>
      <c r="AU122" s="1">
        <f t="shared" si="146"/>
        <v>39</v>
      </c>
      <c r="AV122" s="1" t="b">
        <f t="shared" si="160"/>
        <v>0</v>
      </c>
      <c r="AW122" s="1">
        <f t="shared" si="147"/>
        <v>0</v>
      </c>
      <c r="AX122" s="1">
        <f t="shared" si="148"/>
        <v>70</v>
      </c>
      <c r="AY122" s="1">
        <f t="shared" si="149"/>
        <v>38</v>
      </c>
      <c r="AZ122" s="1" t="str">
        <f t="shared" si="161"/>
        <v>70</v>
      </c>
      <c r="BA122" s="1">
        <f t="shared" si="150"/>
        <v>2660</v>
      </c>
      <c r="BB122" s="1">
        <f t="shared" si="151"/>
        <v>2660</v>
      </c>
      <c r="BC122" s="1">
        <f t="shared" si="152"/>
        <v>10</v>
      </c>
      <c r="BE122" s="1" t="str">
        <f t="shared" si="153"/>
        <v>147</v>
      </c>
      <c r="BI122" s="1">
        <f t="shared" si="154"/>
        <v>7589.75</v>
      </c>
      <c r="BJ122" s="1">
        <f t="shared" si="155"/>
        <v>7965.538</v>
      </c>
      <c r="BK122" s="1">
        <f t="shared" si="156"/>
        <v>8151.778</v>
      </c>
      <c r="BM122" s="1" t="e">
        <f>BI122*#REF!*BL122/1000</f>
        <v>#REF!</v>
      </c>
      <c r="BN122" s="1" t="e">
        <f>BJ122*#REF!*BL122/1000</f>
        <v>#REF!</v>
      </c>
      <c r="BO122" s="1" t="e">
        <f>BK122*#REF!*BL122/1000</f>
        <v>#REF!</v>
      </c>
      <c r="BP122" s="3">
        <v>0.63</v>
      </c>
      <c r="BR122" s="1">
        <f t="shared" si="136"/>
        <v>0</v>
      </c>
      <c r="BS122" s="1">
        <f t="shared" si="137"/>
        <v>0</v>
      </c>
      <c r="BT122" s="1">
        <f t="shared" si="138"/>
        <v>0</v>
      </c>
    </row>
    <row r="123" spans="1:72">
      <c r="A123" s="1">
        <v>120</v>
      </c>
      <c r="B123" s="8" t="s">
        <v>76</v>
      </c>
      <c r="D123" s="1">
        <v>7360</v>
      </c>
      <c r="F123" s="1">
        <v>72</v>
      </c>
      <c r="G123" s="1">
        <v>39</v>
      </c>
      <c r="H123" s="1">
        <v>70</v>
      </c>
      <c r="I123" s="1">
        <v>38</v>
      </c>
      <c r="J123" s="1">
        <v>25</v>
      </c>
      <c r="K123" s="1">
        <f t="shared" si="132"/>
        <v>2660</v>
      </c>
      <c r="L123" s="1">
        <f t="shared" si="140"/>
        <v>8295.75</v>
      </c>
      <c r="M123" s="1">
        <f t="shared" si="141"/>
        <v>8671.538</v>
      </c>
      <c r="N123" s="1">
        <f t="shared" si="142"/>
        <v>8857.778</v>
      </c>
      <c r="O123" s="1">
        <f t="shared" si="157"/>
        <v>8960</v>
      </c>
      <c r="P123" s="1">
        <v>1650</v>
      </c>
      <c r="Q123" s="1">
        <v>1550</v>
      </c>
      <c r="R123" s="11">
        <v>360</v>
      </c>
      <c r="S123" s="13">
        <v>1136</v>
      </c>
      <c r="T123" s="13">
        <v>800</v>
      </c>
      <c r="U123" s="13">
        <v>826</v>
      </c>
      <c r="V123" s="14">
        <f t="shared" si="162"/>
        <v>2762</v>
      </c>
      <c r="W123" s="13">
        <v>1000</v>
      </c>
      <c r="X123" s="13">
        <f>175/2</f>
        <v>87.5</v>
      </c>
      <c r="Y123" s="13">
        <v>87</v>
      </c>
      <c r="Z123" s="13">
        <v>44</v>
      </c>
      <c r="AA123" s="11">
        <f t="shared" si="163"/>
        <v>7360</v>
      </c>
      <c r="AB123" s="12">
        <f t="shared" si="139"/>
        <v>758.875</v>
      </c>
      <c r="AC123" s="18">
        <f t="shared" si="164"/>
        <v>5453.75</v>
      </c>
      <c r="AD123" s="17">
        <f t="shared" si="143"/>
        <v>5829.538</v>
      </c>
      <c r="AE123" s="17">
        <f t="shared" si="144"/>
        <v>6015.778</v>
      </c>
      <c r="AF123" s="19">
        <v>50</v>
      </c>
      <c r="AG123" s="13">
        <v>24</v>
      </c>
      <c r="AH123" s="13">
        <v>25</v>
      </c>
      <c r="AI123" s="13">
        <v>6</v>
      </c>
      <c r="AJ123" s="21">
        <v>35</v>
      </c>
      <c r="AK123" s="21">
        <v>4</v>
      </c>
      <c r="AL123" s="21">
        <v>2.5</v>
      </c>
      <c r="AM123" s="21">
        <v>4.2</v>
      </c>
      <c r="AN123" s="13">
        <v>3.4</v>
      </c>
      <c r="AO123" s="13">
        <v>5</v>
      </c>
      <c r="AP123" s="13">
        <v>35</v>
      </c>
      <c r="AQ123" s="11">
        <f t="shared" si="165"/>
        <v>7360</v>
      </c>
      <c r="AR123" s="13">
        <f t="shared" si="158"/>
        <v>562.028</v>
      </c>
      <c r="AS123" s="13">
        <f t="shared" si="159"/>
        <v>375.788</v>
      </c>
      <c r="AT123" s="1">
        <f t="shared" si="145"/>
        <v>72</v>
      </c>
      <c r="AU123" s="1">
        <f t="shared" si="146"/>
        <v>39</v>
      </c>
      <c r="AV123" s="1" t="b">
        <f t="shared" si="160"/>
        <v>0</v>
      </c>
      <c r="AW123" s="1">
        <f t="shared" si="147"/>
        <v>0</v>
      </c>
      <c r="AX123" s="1">
        <f t="shared" si="148"/>
        <v>70</v>
      </c>
      <c r="AY123" s="1">
        <f t="shared" si="149"/>
        <v>38</v>
      </c>
      <c r="AZ123" s="1" t="str">
        <f t="shared" si="161"/>
        <v>70</v>
      </c>
      <c r="BA123" s="1">
        <f t="shared" si="150"/>
        <v>2660</v>
      </c>
      <c r="BB123" s="1">
        <f t="shared" si="151"/>
        <v>2660</v>
      </c>
      <c r="BC123" s="1">
        <f t="shared" si="152"/>
        <v>25</v>
      </c>
      <c r="BE123" s="1" t="str">
        <f t="shared" si="153"/>
        <v>182</v>
      </c>
      <c r="BI123" s="1">
        <f t="shared" si="154"/>
        <v>8295.75</v>
      </c>
      <c r="BJ123" s="1">
        <f t="shared" si="155"/>
        <v>8671.538</v>
      </c>
      <c r="BK123" s="1">
        <f t="shared" si="156"/>
        <v>8857.778</v>
      </c>
      <c r="BM123" s="1" t="e">
        <f>BI123*#REF!*BL123/1000</f>
        <v>#REF!</v>
      </c>
      <c r="BN123" s="1" t="e">
        <f>BJ123*#REF!*BL123/1000</f>
        <v>#REF!</v>
      </c>
      <c r="BO123" s="1" t="e">
        <f>BK123*#REF!*BL123/1000</f>
        <v>#REF!</v>
      </c>
      <c r="BP123" s="3">
        <v>0.61</v>
      </c>
      <c r="BR123" s="1">
        <f t="shared" si="136"/>
        <v>0</v>
      </c>
      <c r="BS123" s="1">
        <f t="shared" si="137"/>
        <v>0</v>
      </c>
      <c r="BT123" s="1">
        <f t="shared" si="138"/>
        <v>0</v>
      </c>
    </row>
    <row r="124" spans="1:72">
      <c r="A124" s="1">
        <v>121</v>
      </c>
      <c r="B124" s="8" t="s">
        <v>76</v>
      </c>
      <c r="D124" s="1">
        <v>7360</v>
      </c>
      <c r="F124" s="1">
        <v>72</v>
      </c>
      <c r="G124" s="1">
        <v>39</v>
      </c>
      <c r="H124" s="1">
        <v>70</v>
      </c>
      <c r="I124" s="1">
        <v>38</v>
      </c>
      <c r="J124" s="1">
        <v>25</v>
      </c>
      <c r="K124" s="1">
        <f t="shared" ref="K124:K187" si="166">BB124</f>
        <v>2660</v>
      </c>
      <c r="L124" s="1">
        <f t="shared" si="140"/>
        <v>9270.3</v>
      </c>
      <c r="M124" s="1">
        <f t="shared" si="141"/>
        <v>9646.088</v>
      </c>
      <c r="N124" s="1">
        <f t="shared" si="142"/>
        <v>9832.328</v>
      </c>
      <c r="O124" s="1">
        <f t="shared" si="157"/>
        <v>8960</v>
      </c>
      <c r="P124" s="1">
        <v>1650</v>
      </c>
      <c r="Q124" s="1">
        <v>1550</v>
      </c>
      <c r="R124" s="11">
        <v>400</v>
      </c>
      <c r="S124" s="13">
        <v>1264</v>
      </c>
      <c r="T124" s="13">
        <v>994</v>
      </c>
      <c r="U124" s="13">
        <v>956</v>
      </c>
      <c r="V124" s="14">
        <f t="shared" si="162"/>
        <v>3214</v>
      </c>
      <c r="W124" s="13">
        <v>1400</v>
      </c>
      <c r="X124" s="13">
        <f>190/2</f>
        <v>95</v>
      </c>
      <c r="Y124" s="13">
        <v>87</v>
      </c>
      <c r="Z124" s="13">
        <v>44</v>
      </c>
      <c r="AA124" s="11">
        <f t="shared" si="163"/>
        <v>7360</v>
      </c>
      <c r="AB124" s="12">
        <f t="shared" si="139"/>
        <v>820.15</v>
      </c>
      <c r="AC124" s="18">
        <f t="shared" si="164"/>
        <v>6428.3</v>
      </c>
      <c r="AD124" s="17">
        <f t="shared" si="143"/>
        <v>6804.088</v>
      </c>
      <c r="AE124" s="17">
        <f t="shared" si="144"/>
        <v>6990.328</v>
      </c>
      <c r="AF124" s="19">
        <v>50</v>
      </c>
      <c r="AG124" s="13">
        <v>24</v>
      </c>
      <c r="AH124" s="13">
        <v>25</v>
      </c>
      <c r="AI124" s="13">
        <v>6</v>
      </c>
      <c r="AJ124" s="21">
        <v>35</v>
      </c>
      <c r="AK124" s="21">
        <v>4</v>
      </c>
      <c r="AL124" s="21">
        <v>2.5</v>
      </c>
      <c r="AM124" s="21">
        <v>4.2</v>
      </c>
      <c r="AN124" s="13">
        <v>3.4</v>
      </c>
      <c r="AO124" s="13">
        <v>5</v>
      </c>
      <c r="AP124" s="13">
        <v>35</v>
      </c>
      <c r="AQ124" s="11">
        <f t="shared" si="165"/>
        <v>7360</v>
      </c>
      <c r="AR124" s="13">
        <f t="shared" si="158"/>
        <v>562.028</v>
      </c>
      <c r="AS124" s="13">
        <f t="shared" si="159"/>
        <v>375.788</v>
      </c>
      <c r="AT124" s="1">
        <f t="shared" si="145"/>
        <v>72</v>
      </c>
      <c r="AU124" s="1">
        <f t="shared" si="146"/>
        <v>39</v>
      </c>
      <c r="AV124" s="1" t="b">
        <f t="shared" si="160"/>
        <v>0</v>
      </c>
      <c r="AW124" s="1">
        <f t="shared" si="147"/>
        <v>0</v>
      </c>
      <c r="AX124" s="1">
        <f t="shared" si="148"/>
        <v>70</v>
      </c>
      <c r="AY124" s="1">
        <f t="shared" si="149"/>
        <v>38</v>
      </c>
      <c r="AZ124" s="1" t="str">
        <f t="shared" si="161"/>
        <v>70</v>
      </c>
      <c r="BA124" s="1">
        <f t="shared" si="150"/>
        <v>2660</v>
      </c>
      <c r="BB124" s="1">
        <f t="shared" si="151"/>
        <v>2660</v>
      </c>
      <c r="BC124" s="1">
        <f t="shared" si="152"/>
        <v>25</v>
      </c>
      <c r="BE124" s="1" t="str">
        <f t="shared" si="153"/>
        <v>182</v>
      </c>
      <c r="BI124" s="1">
        <f t="shared" si="154"/>
        <v>9270.3</v>
      </c>
      <c r="BJ124" s="1">
        <f t="shared" si="155"/>
        <v>9646.088</v>
      </c>
      <c r="BK124" s="1">
        <f t="shared" si="156"/>
        <v>9832.328</v>
      </c>
      <c r="BM124" s="1" t="e">
        <f>BI124*#REF!*BL124/1000</f>
        <v>#REF!</v>
      </c>
      <c r="BN124" s="1" t="e">
        <f>BJ124*#REF!*BL124/1000</f>
        <v>#REF!</v>
      </c>
      <c r="BO124" s="1" t="e">
        <f>BK124*#REF!*BL124/1000</f>
        <v>#REF!</v>
      </c>
      <c r="BP124" s="3">
        <v>0.57</v>
      </c>
      <c r="BR124" s="1">
        <f t="shared" si="136"/>
        <v>0</v>
      </c>
      <c r="BS124" s="1">
        <f t="shared" si="137"/>
        <v>0</v>
      </c>
      <c r="BT124" s="1">
        <f t="shared" si="138"/>
        <v>0</v>
      </c>
    </row>
    <row r="125" spans="1:72">
      <c r="A125" s="1">
        <v>122</v>
      </c>
      <c r="B125" s="8" t="s">
        <v>76</v>
      </c>
      <c r="D125" s="1">
        <v>7360</v>
      </c>
      <c r="F125" s="1">
        <v>72</v>
      </c>
      <c r="G125" s="1">
        <v>39</v>
      </c>
      <c r="H125" s="1">
        <v>70</v>
      </c>
      <c r="I125" s="1">
        <v>38</v>
      </c>
      <c r="J125" s="1">
        <v>25</v>
      </c>
      <c r="K125" s="1">
        <f t="shared" si="166"/>
        <v>2660</v>
      </c>
      <c r="L125" s="1">
        <f t="shared" si="140"/>
        <v>9715.3</v>
      </c>
      <c r="M125" s="1">
        <f t="shared" si="141"/>
        <v>10091.088</v>
      </c>
      <c r="N125" s="1">
        <f t="shared" si="142"/>
        <v>10277.328</v>
      </c>
      <c r="O125" s="1">
        <f t="shared" si="157"/>
        <v>8960</v>
      </c>
      <c r="P125" s="1">
        <v>1650</v>
      </c>
      <c r="Q125" s="1">
        <v>1550</v>
      </c>
      <c r="R125" s="11" t="s">
        <v>77</v>
      </c>
      <c r="S125" s="13">
        <v>1330</v>
      </c>
      <c r="T125" s="13">
        <v>1188</v>
      </c>
      <c r="U125" s="13">
        <v>1061</v>
      </c>
      <c r="V125" s="14">
        <f t="shared" si="162"/>
        <v>3579</v>
      </c>
      <c r="W125" s="13">
        <v>1480</v>
      </c>
      <c r="X125" s="13">
        <f>190/2</f>
        <v>95</v>
      </c>
      <c r="Y125" s="13">
        <v>87</v>
      </c>
      <c r="Z125" s="13">
        <v>44</v>
      </c>
      <c r="AA125" s="11">
        <f t="shared" si="163"/>
        <v>7360</v>
      </c>
      <c r="AB125" s="12">
        <f t="shared" si="139"/>
        <v>820.15</v>
      </c>
      <c r="AC125" s="18">
        <f t="shared" si="164"/>
        <v>6873.3</v>
      </c>
      <c r="AD125" s="17">
        <f t="shared" si="143"/>
        <v>7249.088</v>
      </c>
      <c r="AE125" s="17">
        <f t="shared" si="144"/>
        <v>7435.328</v>
      </c>
      <c r="AF125" s="19">
        <v>50</v>
      </c>
      <c r="AG125" s="13">
        <v>24</v>
      </c>
      <c r="AH125" s="13">
        <v>25</v>
      </c>
      <c r="AI125" s="13">
        <v>6</v>
      </c>
      <c r="AJ125" s="21">
        <v>35</v>
      </c>
      <c r="AK125" s="21">
        <v>4</v>
      </c>
      <c r="AL125" s="21">
        <v>2.5</v>
      </c>
      <c r="AM125" s="21">
        <v>4.2</v>
      </c>
      <c r="AN125" s="13">
        <v>3.4</v>
      </c>
      <c r="AO125" s="13">
        <v>5</v>
      </c>
      <c r="AP125" s="13">
        <v>35</v>
      </c>
      <c r="AQ125" s="11">
        <f t="shared" si="165"/>
        <v>7360</v>
      </c>
      <c r="AR125" s="13">
        <f t="shared" si="158"/>
        <v>562.028</v>
      </c>
      <c r="AS125" s="13">
        <f t="shared" si="159"/>
        <v>375.788</v>
      </c>
      <c r="AT125" s="1">
        <f t="shared" si="145"/>
        <v>72</v>
      </c>
      <c r="AU125" s="1">
        <f t="shared" si="146"/>
        <v>39</v>
      </c>
      <c r="AV125" s="1" t="b">
        <f t="shared" si="160"/>
        <v>0</v>
      </c>
      <c r="AW125" s="1">
        <f t="shared" si="147"/>
        <v>0</v>
      </c>
      <c r="AX125" s="1">
        <f t="shared" si="148"/>
        <v>70</v>
      </c>
      <c r="AY125" s="1">
        <f t="shared" si="149"/>
        <v>38</v>
      </c>
      <c r="AZ125" s="1" t="str">
        <f t="shared" si="161"/>
        <v>70</v>
      </c>
      <c r="BA125" s="1">
        <f t="shared" si="150"/>
        <v>2660</v>
      </c>
      <c r="BB125" s="1">
        <f t="shared" si="151"/>
        <v>2660</v>
      </c>
      <c r="BC125" s="1">
        <f t="shared" si="152"/>
        <v>25</v>
      </c>
      <c r="BE125" s="1" t="str">
        <f t="shared" si="153"/>
        <v>182</v>
      </c>
      <c r="BI125" s="1">
        <f t="shared" si="154"/>
        <v>9715.3</v>
      </c>
      <c r="BJ125" s="1">
        <f t="shared" si="155"/>
        <v>10091.088</v>
      </c>
      <c r="BK125" s="1">
        <f t="shared" si="156"/>
        <v>10277.328</v>
      </c>
      <c r="BM125" s="1" t="e">
        <f>BI125*#REF!*BL125/1000</f>
        <v>#REF!</v>
      </c>
      <c r="BN125" s="1" t="e">
        <f>BJ125*#REF!*BL125/1000</f>
        <v>#REF!</v>
      </c>
      <c r="BO125" s="1" t="e">
        <f>BK125*#REF!*BL125/1000</f>
        <v>#REF!</v>
      </c>
      <c r="BP125" s="3">
        <v>0.54</v>
      </c>
      <c r="BR125" s="1">
        <f t="shared" si="136"/>
        <v>0</v>
      </c>
      <c r="BS125" s="1">
        <f t="shared" si="137"/>
        <v>0</v>
      </c>
      <c r="BT125" s="1">
        <f t="shared" si="138"/>
        <v>0</v>
      </c>
    </row>
    <row r="126" spans="1:72">
      <c r="A126" s="1">
        <v>123</v>
      </c>
      <c r="B126" s="8" t="s">
        <v>76</v>
      </c>
      <c r="D126" s="1">
        <v>7360</v>
      </c>
      <c r="F126" s="1">
        <v>72</v>
      </c>
      <c r="G126" s="1">
        <v>39</v>
      </c>
      <c r="H126" s="1">
        <v>70</v>
      </c>
      <c r="I126" s="1">
        <v>38</v>
      </c>
      <c r="J126" s="1">
        <v>25</v>
      </c>
      <c r="K126" s="1">
        <f t="shared" si="166"/>
        <v>2660</v>
      </c>
      <c r="L126" s="1">
        <f t="shared" si="140"/>
        <v>10545.3</v>
      </c>
      <c r="M126" s="1">
        <f t="shared" si="141"/>
        <v>10921.088</v>
      </c>
      <c r="N126" s="1">
        <f t="shared" si="142"/>
        <v>11107.328</v>
      </c>
      <c r="O126" s="1">
        <f t="shared" si="157"/>
        <v>8960</v>
      </c>
      <c r="P126" s="1">
        <v>1650</v>
      </c>
      <c r="Q126" s="1">
        <v>1550</v>
      </c>
      <c r="R126" s="11" t="s">
        <v>78</v>
      </c>
      <c r="S126" s="13">
        <v>1333</v>
      </c>
      <c r="T126" s="13">
        <v>1402</v>
      </c>
      <c r="U126" s="13">
        <v>1154</v>
      </c>
      <c r="V126" s="14">
        <f t="shared" si="162"/>
        <v>3889</v>
      </c>
      <c r="W126" s="13">
        <v>2000</v>
      </c>
      <c r="X126" s="13">
        <f>190/2</f>
        <v>95</v>
      </c>
      <c r="Y126" s="13">
        <v>87</v>
      </c>
      <c r="Z126" s="13">
        <v>44</v>
      </c>
      <c r="AA126" s="11">
        <f t="shared" si="163"/>
        <v>7360</v>
      </c>
      <c r="AB126" s="12">
        <f t="shared" si="139"/>
        <v>820.15</v>
      </c>
      <c r="AC126" s="18">
        <f t="shared" si="164"/>
        <v>7703.3</v>
      </c>
      <c r="AD126" s="17">
        <f t="shared" si="143"/>
        <v>8079.088</v>
      </c>
      <c r="AE126" s="17">
        <f t="shared" si="144"/>
        <v>8265.328</v>
      </c>
      <c r="AF126" s="19">
        <v>50</v>
      </c>
      <c r="AG126" s="13">
        <v>24</v>
      </c>
      <c r="AH126" s="13">
        <v>25</v>
      </c>
      <c r="AI126" s="13">
        <v>6</v>
      </c>
      <c r="AJ126" s="21">
        <v>35</v>
      </c>
      <c r="AK126" s="21">
        <v>4</v>
      </c>
      <c r="AL126" s="21">
        <v>2.5</v>
      </c>
      <c r="AM126" s="21">
        <v>4.2</v>
      </c>
      <c r="AN126" s="13">
        <v>3.4</v>
      </c>
      <c r="AO126" s="13">
        <v>5</v>
      </c>
      <c r="AP126" s="13">
        <v>35</v>
      </c>
      <c r="AQ126" s="11">
        <f t="shared" si="165"/>
        <v>7360</v>
      </c>
      <c r="AR126" s="13">
        <f t="shared" si="158"/>
        <v>562.028</v>
      </c>
      <c r="AS126" s="13">
        <f t="shared" si="159"/>
        <v>375.788</v>
      </c>
      <c r="AT126" s="1">
        <f t="shared" si="145"/>
        <v>72</v>
      </c>
      <c r="AU126" s="1">
        <f t="shared" si="146"/>
        <v>39</v>
      </c>
      <c r="AV126" s="1" t="b">
        <f t="shared" si="160"/>
        <v>0</v>
      </c>
      <c r="AW126" s="1">
        <f t="shared" si="147"/>
        <v>0</v>
      </c>
      <c r="AX126" s="1">
        <f t="shared" si="148"/>
        <v>70</v>
      </c>
      <c r="AY126" s="1">
        <f t="shared" si="149"/>
        <v>38</v>
      </c>
      <c r="AZ126" s="1" t="str">
        <f t="shared" si="161"/>
        <v>70</v>
      </c>
      <c r="BA126" s="1">
        <f t="shared" si="150"/>
        <v>2660</v>
      </c>
      <c r="BB126" s="1">
        <f t="shared" si="151"/>
        <v>2660</v>
      </c>
      <c r="BC126" s="1">
        <f t="shared" si="152"/>
        <v>25</v>
      </c>
      <c r="BE126" s="1" t="str">
        <f t="shared" si="153"/>
        <v>182</v>
      </c>
      <c r="BI126" s="1">
        <f t="shared" si="154"/>
        <v>10545.3</v>
      </c>
      <c r="BJ126" s="1">
        <f t="shared" si="155"/>
        <v>10921.088</v>
      </c>
      <c r="BK126" s="1">
        <f t="shared" si="156"/>
        <v>11107.328</v>
      </c>
      <c r="BM126" s="1" t="e">
        <f>BI126*#REF!*BL126/1000</f>
        <v>#REF!</v>
      </c>
      <c r="BN126" s="1" t="e">
        <f>BJ126*#REF!*BL126/1000</f>
        <v>#REF!</v>
      </c>
      <c r="BO126" s="1" t="e">
        <f>BK126*#REF!*BL126/1000</f>
        <v>#REF!</v>
      </c>
      <c r="BP126" s="3">
        <v>0.51</v>
      </c>
      <c r="BR126" s="1">
        <f t="shared" si="136"/>
        <v>0</v>
      </c>
      <c r="BS126" s="1">
        <f t="shared" si="137"/>
        <v>0</v>
      </c>
      <c r="BT126" s="1">
        <f t="shared" si="138"/>
        <v>0</v>
      </c>
    </row>
    <row r="127" spans="1:72">
      <c r="A127" s="1">
        <v>124</v>
      </c>
      <c r="B127" s="8" t="s">
        <v>76</v>
      </c>
      <c r="C127" s="1">
        <v>250</v>
      </c>
      <c r="D127" s="1">
        <v>8700</v>
      </c>
      <c r="F127" s="1">
        <v>72</v>
      </c>
      <c r="G127" s="1">
        <v>48</v>
      </c>
      <c r="H127" s="1">
        <v>70</v>
      </c>
      <c r="I127" s="1">
        <v>47</v>
      </c>
      <c r="J127" s="1">
        <v>10</v>
      </c>
      <c r="K127" s="1">
        <f t="shared" si="166"/>
        <v>3290</v>
      </c>
      <c r="L127" s="1">
        <f t="shared" si="140"/>
        <v>7627.25</v>
      </c>
      <c r="M127" s="1">
        <f t="shared" si="141"/>
        <v>8033.59</v>
      </c>
      <c r="N127" s="1">
        <f t="shared" si="142"/>
        <v>8251.99</v>
      </c>
      <c r="O127" s="1">
        <f t="shared" si="157"/>
        <v>10300</v>
      </c>
      <c r="P127" s="1">
        <v>1650</v>
      </c>
      <c r="Q127" s="1">
        <v>1550</v>
      </c>
      <c r="R127" s="11">
        <v>200</v>
      </c>
      <c r="S127" s="13">
        <v>870</v>
      </c>
      <c r="T127" s="13">
        <v>511</v>
      </c>
      <c r="U127" s="13">
        <v>583</v>
      </c>
      <c r="V127" s="14">
        <f t="shared" si="162"/>
        <v>1964</v>
      </c>
      <c r="W127" s="13">
        <v>300</v>
      </c>
      <c r="X127" s="13">
        <f>175/2</f>
        <v>87.5</v>
      </c>
      <c r="Y127" s="13">
        <v>87</v>
      </c>
      <c r="Z127" s="13">
        <v>44</v>
      </c>
      <c r="AA127" s="11">
        <f t="shared" si="163"/>
        <v>8700</v>
      </c>
      <c r="AB127" s="12">
        <f t="shared" si="139"/>
        <v>876.125</v>
      </c>
      <c r="AC127" s="18">
        <f t="shared" si="164"/>
        <v>4190.25</v>
      </c>
      <c r="AD127" s="17">
        <f t="shared" si="143"/>
        <v>4596.59</v>
      </c>
      <c r="AE127" s="17">
        <f t="shared" si="144"/>
        <v>4814.99</v>
      </c>
      <c r="AF127" s="19">
        <v>50</v>
      </c>
      <c r="AG127" s="13">
        <v>24</v>
      </c>
      <c r="AH127" s="13">
        <v>25</v>
      </c>
      <c r="AI127" s="13">
        <v>6</v>
      </c>
      <c r="AJ127" s="21">
        <v>35</v>
      </c>
      <c r="AK127" s="21">
        <v>4</v>
      </c>
      <c r="AL127" s="21">
        <v>2.5</v>
      </c>
      <c r="AM127" s="21">
        <v>4.2</v>
      </c>
      <c r="AN127" s="13">
        <v>3.4</v>
      </c>
      <c r="AO127" s="13">
        <v>5</v>
      </c>
      <c r="AP127" s="13">
        <v>35</v>
      </c>
      <c r="AQ127" s="11">
        <f t="shared" si="165"/>
        <v>8700</v>
      </c>
      <c r="AR127" s="13">
        <f t="shared" si="158"/>
        <v>624.74</v>
      </c>
      <c r="AS127" s="13">
        <f t="shared" si="159"/>
        <v>406.34</v>
      </c>
      <c r="AT127" s="1">
        <f t="shared" si="145"/>
        <v>72</v>
      </c>
      <c r="AU127" s="1">
        <f t="shared" si="146"/>
        <v>48</v>
      </c>
      <c r="AV127" s="1" t="b">
        <f t="shared" si="160"/>
        <v>0</v>
      </c>
      <c r="AW127" s="1">
        <f t="shared" si="147"/>
        <v>0</v>
      </c>
      <c r="AX127" s="1">
        <f t="shared" si="148"/>
        <v>70</v>
      </c>
      <c r="AY127" s="1">
        <f t="shared" si="149"/>
        <v>47</v>
      </c>
      <c r="AZ127" s="1" t="str">
        <f t="shared" si="161"/>
        <v>70</v>
      </c>
      <c r="BA127" s="1">
        <f t="shared" si="150"/>
        <v>3290</v>
      </c>
      <c r="BB127" s="1">
        <f t="shared" si="151"/>
        <v>3290</v>
      </c>
      <c r="BC127" s="1">
        <f t="shared" si="152"/>
        <v>10</v>
      </c>
      <c r="BE127" s="1" t="str">
        <f t="shared" si="153"/>
        <v>147</v>
      </c>
      <c r="BI127" s="1">
        <f t="shared" si="154"/>
        <v>7627.25</v>
      </c>
      <c r="BJ127" s="1">
        <f t="shared" si="155"/>
        <v>8033.59</v>
      </c>
      <c r="BK127" s="1">
        <f t="shared" si="156"/>
        <v>8251.99</v>
      </c>
      <c r="BM127" s="1" t="e">
        <f>BI127*#REF!*BL127/1000</f>
        <v>#REF!</v>
      </c>
      <c r="BN127" s="1" t="e">
        <f>BJ127*#REF!*BL127/1000</f>
        <v>#REF!</v>
      </c>
      <c r="BO127" s="1" t="e">
        <f>BK127*#REF!*BL127/1000</f>
        <v>#REF!</v>
      </c>
      <c r="BP127" s="3">
        <v>0.85</v>
      </c>
      <c r="BR127" s="1">
        <f t="shared" si="136"/>
        <v>0</v>
      </c>
      <c r="BS127" s="1">
        <f t="shared" si="137"/>
        <v>0</v>
      </c>
      <c r="BT127" s="1">
        <f t="shared" si="138"/>
        <v>0</v>
      </c>
    </row>
    <row r="128" spans="1:72">
      <c r="A128" s="1">
        <v>125</v>
      </c>
      <c r="B128" s="8" t="s">
        <v>76</v>
      </c>
      <c r="D128" s="1">
        <v>8700</v>
      </c>
      <c r="F128" s="1">
        <v>72</v>
      </c>
      <c r="G128" s="1">
        <v>48</v>
      </c>
      <c r="H128" s="1">
        <v>70</v>
      </c>
      <c r="I128" s="1">
        <v>47</v>
      </c>
      <c r="J128" s="1">
        <v>10</v>
      </c>
      <c r="K128" s="1">
        <f t="shared" si="166"/>
        <v>3290</v>
      </c>
      <c r="L128" s="1">
        <f t="shared" si="140"/>
        <v>7812.25</v>
      </c>
      <c r="M128" s="1">
        <f t="shared" si="141"/>
        <v>8218.59</v>
      </c>
      <c r="N128" s="1">
        <f t="shared" si="142"/>
        <v>8436.99</v>
      </c>
      <c r="O128" s="1">
        <f t="shared" si="157"/>
        <v>10300</v>
      </c>
      <c r="P128" s="1">
        <v>1650</v>
      </c>
      <c r="Q128" s="1">
        <v>1550</v>
      </c>
      <c r="R128" s="11">
        <v>250</v>
      </c>
      <c r="S128" s="13">
        <v>859</v>
      </c>
      <c r="T128" s="13">
        <v>557</v>
      </c>
      <c r="U128" s="13">
        <v>583</v>
      </c>
      <c r="V128" s="14">
        <f t="shared" si="162"/>
        <v>1999</v>
      </c>
      <c r="W128" s="13">
        <v>450</v>
      </c>
      <c r="X128" s="13">
        <f>175/2</f>
        <v>87.5</v>
      </c>
      <c r="Y128" s="13">
        <v>87</v>
      </c>
      <c r="Z128" s="13">
        <v>44</v>
      </c>
      <c r="AA128" s="11">
        <f t="shared" si="163"/>
        <v>8700</v>
      </c>
      <c r="AB128" s="12">
        <f t="shared" si="139"/>
        <v>876.125</v>
      </c>
      <c r="AC128" s="18">
        <f t="shared" si="164"/>
        <v>4375.25</v>
      </c>
      <c r="AD128" s="17">
        <f t="shared" si="143"/>
        <v>4781.59</v>
      </c>
      <c r="AE128" s="17">
        <f t="shared" si="144"/>
        <v>4999.99</v>
      </c>
      <c r="AF128" s="19">
        <v>50</v>
      </c>
      <c r="AG128" s="13">
        <v>24</v>
      </c>
      <c r="AH128" s="13">
        <v>25</v>
      </c>
      <c r="AI128" s="13">
        <v>6</v>
      </c>
      <c r="AJ128" s="21">
        <v>35</v>
      </c>
      <c r="AK128" s="21">
        <v>4</v>
      </c>
      <c r="AL128" s="21">
        <v>2.5</v>
      </c>
      <c r="AM128" s="21">
        <v>4.2</v>
      </c>
      <c r="AN128" s="13">
        <v>3.4</v>
      </c>
      <c r="AO128" s="13">
        <v>5</v>
      </c>
      <c r="AP128" s="13">
        <v>35</v>
      </c>
      <c r="AQ128" s="11">
        <f t="shared" si="165"/>
        <v>8700</v>
      </c>
      <c r="AR128" s="13">
        <f t="shared" si="158"/>
        <v>624.74</v>
      </c>
      <c r="AS128" s="13">
        <f t="shared" si="159"/>
        <v>406.34</v>
      </c>
      <c r="AT128" s="1">
        <f t="shared" si="145"/>
        <v>72</v>
      </c>
      <c r="AU128" s="1">
        <f t="shared" si="146"/>
        <v>48</v>
      </c>
      <c r="AV128" s="1" t="b">
        <f t="shared" si="160"/>
        <v>0</v>
      </c>
      <c r="AW128" s="1">
        <f t="shared" si="147"/>
        <v>0</v>
      </c>
      <c r="AX128" s="1">
        <f t="shared" si="148"/>
        <v>70</v>
      </c>
      <c r="AY128" s="1">
        <f t="shared" si="149"/>
        <v>47</v>
      </c>
      <c r="AZ128" s="1" t="str">
        <f t="shared" si="161"/>
        <v>70</v>
      </c>
      <c r="BA128" s="1">
        <f t="shared" si="150"/>
        <v>3290</v>
      </c>
      <c r="BB128" s="1">
        <f t="shared" si="151"/>
        <v>3290</v>
      </c>
      <c r="BC128" s="1">
        <f t="shared" si="152"/>
        <v>10</v>
      </c>
      <c r="BE128" s="1" t="str">
        <f t="shared" si="153"/>
        <v>147</v>
      </c>
      <c r="BI128" s="1">
        <f t="shared" si="154"/>
        <v>7812.25</v>
      </c>
      <c r="BJ128" s="1">
        <f t="shared" si="155"/>
        <v>8218.59</v>
      </c>
      <c r="BK128" s="1">
        <f t="shared" si="156"/>
        <v>8436.99</v>
      </c>
      <c r="BM128" s="1" t="e">
        <f>BI128*#REF!*BL128/1000</f>
        <v>#REF!</v>
      </c>
      <c r="BN128" s="1" t="e">
        <f>BJ128*#REF!*BL128/1000</f>
        <v>#REF!</v>
      </c>
      <c r="BO128" s="1" t="e">
        <f>BK128*#REF!*BL128/1000</f>
        <v>#REF!</v>
      </c>
      <c r="BP128" s="3">
        <v>0.85</v>
      </c>
      <c r="BR128" s="1">
        <f t="shared" si="136"/>
        <v>0</v>
      </c>
      <c r="BS128" s="1">
        <f t="shared" si="137"/>
        <v>0</v>
      </c>
      <c r="BT128" s="1">
        <f t="shared" si="138"/>
        <v>0</v>
      </c>
    </row>
    <row r="129" spans="1:72">
      <c r="A129" s="1">
        <v>126</v>
      </c>
      <c r="B129" s="8" t="s">
        <v>76</v>
      </c>
      <c r="D129" s="1">
        <v>8700</v>
      </c>
      <c r="F129" s="1">
        <v>72</v>
      </c>
      <c r="G129" s="1">
        <v>48</v>
      </c>
      <c r="H129" s="1">
        <v>70</v>
      </c>
      <c r="I129" s="1">
        <v>47</v>
      </c>
      <c r="J129" s="1">
        <v>10</v>
      </c>
      <c r="K129" s="1">
        <f t="shared" si="166"/>
        <v>3290</v>
      </c>
      <c r="L129" s="1">
        <f t="shared" si="140"/>
        <v>8454.25</v>
      </c>
      <c r="M129" s="1">
        <f t="shared" si="141"/>
        <v>8860.59</v>
      </c>
      <c r="N129" s="1">
        <f t="shared" si="142"/>
        <v>9078.99</v>
      </c>
      <c r="O129" s="1">
        <f t="shared" si="157"/>
        <v>10300</v>
      </c>
      <c r="P129" s="1">
        <v>1650</v>
      </c>
      <c r="Q129" s="1">
        <v>1550</v>
      </c>
      <c r="R129" s="11">
        <v>320</v>
      </c>
      <c r="S129" s="13">
        <v>999</v>
      </c>
      <c r="T129" s="13">
        <v>657</v>
      </c>
      <c r="U129" s="13">
        <v>695</v>
      </c>
      <c r="V129" s="14">
        <f t="shared" si="162"/>
        <v>2351</v>
      </c>
      <c r="W129" s="13">
        <v>740</v>
      </c>
      <c r="X129" s="13">
        <f>175/2</f>
        <v>87.5</v>
      </c>
      <c r="Y129" s="13">
        <v>87</v>
      </c>
      <c r="Z129" s="13">
        <v>44</v>
      </c>
      <c r="AA129" s="11">
        <f t="shared" si="163"/>
        <v>8700</v>
      </c>
      <c r="AB129" s="12">
        <f t="shared" si="139"/>
        <v>876.125</v>
      </c>
      <c r="AC129" s="18">
        <f t="shared" si="164"/>
        <v>5017.25</v>
      </c>
      <c r="AD129" s="17">
        <f t="shared" si="143"/>
        <v>5423.59</v>
      </c>
      <c r="AE129" s="17">
        <f t="shared" si="144"/>
        <v>5641.99</v>
      </c>
      <c r="AF129" s="19">
        <v>50</v>
      </c>
      <c r="AG129" s="13">
        <v>24</v>
      </c>
      <c r="AH129" s="13">
        <v>25</v>
      </c>
      <c r="AI129" s="13">
        <v>6</v>
      </c>
      <c r="AJ129" s="21">
        <v>35</v>
      </c>
      <c r="AK129" s="21">
        <v>4</v>
      </c>
      <c r="AL129" s="21">
        <v>2.5</v>
      </c>
      <c r="AM129" s="21">
        <v>4.2</v>
      </c>
      <c r="AN129" s="13">
        <v>3.4</v>
      </c>
      <c r="AO129" s="13">
        <v>5</v>
      </c>
      <c r="AP129" s="13">
        <v>35</v>
      </c>
      <c r="AQ129" s="11">
        <f t="shared" si="165"/>
        <v>8700</v>
      </c>
      <c r="AR129" s="13">
        <f t="shared" si="158"/>
        <v>624.74</v>
      </c>
      <c r="AS129" s="13">
        <f t="shared" si="159"/>
        <v>406.34</v>
      </c>
      <c r="AT129" s="1">
        <f t="shared" si="145"/>
        <v>72</v>
      </c>
      <c r="AU129" s="1">
        <f t="shared" si="146"/>
        <v>48</v>
      </c>
      <c r="AV129" s="1" t="b">
        <f t="shared" si="160"/>
        <v>0</v>
      </c>
      <c r="AW129" s="1">
        <f t="shared" si="147"/>
        <v>0</v>
      </c>
      <c r="AX129" s="1">
        <f t="shared" si="148"/>
        <v>70</v>
      </c>
      <c r="AY129" s="1">
        <f t="shared" si="149"/>
        <v>47</v>
      </c>
      <c r="AZ129" s="1" t="str">
        <f t="shared" si="161"/>
        <v>70</v>
      </c>
      <c r="BA129" s="1">
        <f t="shared" si="150"/>
        <v>3290</v>
      </c>
      <c r="BB129" s="1">
        <f t="shared" si="151"/>
        <v>3290</v>
      </c>
      <c r="BC129" s="1">
        <f t="shared" si="152"/>
        <v>10</v>
      </c>
      <c r="BE129" s="1" t="str">
        <f t="shared" si="153"/>
        <v>147</v>
      </c>
      <c r="BI129" s="1">
        <f t="shared" si="154"/>
        <v>8454.25</v>
      </c>
      <c r="BJ129" s="1">
        <f t="shared" si="155"/>
        <v>8860.59</v>
      </c>
      <c r="BK129" s="1">
        <f t="shared" si="156"/>
        <v>9078.99</v>
      </c>
      <c r="BM129" s="1" t="e">
        <f>BI129*#REF!*BL129/1000</f>
        <v>#REF!</v>
      </c>
      <c r="BN129" s="1" t="e">
        <f>BJ129*#REF!*BL129/1000</f>
        <v>#REF!</v>
      </c>
      <c r="BO129" s="1" t="e">
        <f>BK129*#REF!*BL129/1000</f>
        <v>#REF!</v>
      </c>
      <c r="BP129" s="3">
        <v>0.81</v>
      </c>
      <c r="BR129" s="1">
        <f t="shared" si="136"/>
        <v>0</v>
      </c>
      <c r="BS129" s="1">
        <f t="shared" si="137"/>
        <v>0</v>
      </c>
      <c r="BT129" s="1">
        <f t="shared" si="138"/>
        <v>0</v>
      </c>
    </row>
    <row r="130" spans="1:72">
      <c r="A130" s="1">
        <v>127</v>
      </c>
      <c r="B130" s="8" t="s">
        <v>76</v>
      </c>
      <c r="D130" s="1">
        <v>8700</v>
      </c>
      <c r="F130" s="1">
        <v>72</v>
      </c>
      <c r="G130" s="1">
        <v>48</v>
      </c>
      <c r="H130" s="1">
        <v>70</v>
      </c>
      <c r="I130" s="1">
        <v>47</v>
      </c>
      <c r="J130" s="1">
        <v>25</v>
      </c>
      <c r="K130" s="1">
        <f t="shared" si="166"/>
        <v>3290</v>
      </c>
      <c r="L130" s="1">
        <f t="shared" si="140"/>
        <v>9160.25</v>
      </c>
      <c r="M130" s="1">
        <f t="shared" si="141"/>
        <v>9566.59</v>
      </c>
      <c r="N130" s="1">
        <f t="shared" si="142"/>
        <v>9784.99</v>
      </c>
      <c r="O130" s="1">
        <f t="shared" si="157"/>
        <v>10300</v>
      </c>
      <c r="P130" s="1">
        <v>1650</v>
      </c>
      <c r="Q130" s="1">
        <v>1550</v>
      </c>
      <c r="R130" s="11">
        <v>360</v>
      </c>
      <c r="S130" s="13">
        <v>1136</v>
      </c>
      <c r="T130" s="13">
        <v>800</v>
      </c>
      <c r="U130" s="13">
        <v>826</v>
      </c>
      <c r="V130" s="14">
        <f t="shared" si="162"/>
        <v>2762</v>
      </c>
      <c r="W130" s="13">
        <v>1000</v>
      </c>
      <c r="X130" s="13">
        <f>175/2</f>
        <v>87.5</v>
      </c>
      <c r="Y130" s="13">
        <v>87</v>
      </c>
      <c r="Z130" s="13">
        <v>44</v>
      </c>
      <c r="AA130" s="11">
        <f t="shared" si="163"/>
        <v>8700</v>
      </c>
      <c r="AB130" s="12">
        <f t="shared" si="139"/>
        <v>876.125</v>
      </c>
      <c r="AC130" s="18">
        <f t="shared" si="164"/>
        <v>5688.25</v>
      </c>
      <c r="AD130" s="17">
        <f t="shared" si="143"/>
        <v>6094.59</v>
      </c>
      <c r="AE130" s="17">
        <f t="shared" si="144"/>
        <v>6312.99</v>
      </c>
      <c r="AF130" s="19">
        <v>50</v>
      </c>
      <c r="AG130" s="13">
        <v>24</v>
      </c>
      <c r="AH130" s="13">
        <v>25</v>
      </c>
      <c r="AI130" s="13">
        <v>6</v>
      </c>
      <c r="AJ130" s="21">
        <v>35</v>
      </c>
      <c r="AK130" s="21">
        <v>4</v>
      </c>
      <c r="AL130" s="21">
        <v>2.5</v>
      </c>
      <c r="AM130" s="21">
        <v>4.2</v>
      </c>
      <c r="AN130" s="13">
        <v>3.4</v>
      </c>
      <c r="AO130" s="13">
        <v>5</v>
      </c>
      <c r="AP130" s="13">
        <v>35</v>
      </c>
      <c r="AQ130" s="11">
        <f t="shared" si="165"/>
        <v>8700</v>
      </c>
      <c r="AR130" s="13">
        <f t="shared" si="158"/>
        <v>624.74</v>
      </c>
      <c r="AS130" s="13">
        <f t="shared" si="159"/>
        <v>406.34</v>
      </c>
      <c r="AT130" s="1">
        <f t="shared" si="145"/>
        <v>72</v>
      </c>
      <c r="AU130" s="1">
        <f t="shared" si="146"/>
        <v>48</v>
      </c>
      <c r="AV130" s="1" t="b">
        <f t="shared" si="160"/>
        <v>0</v>
      </c>
      <c r="AW130" s="1">
        <f t="shared" si="147"/>
        <v>0</v>
      </c>
      <c r="AX130" s="1">
        <f t="shared" si="148"/>
        <v>70</v>
      </c>
      <c r="AY130" s="1">
        <f t="shared" si="149"/>
        <v>47</v>
      </c>
      <c r="AZ130" s="1" t="str">
        <f t="shared" si="161"/>
        <v>70</v>
      </c>
      <c r="BA130" s="1">
        <f t="shared" si="150"/>
        <v>3290</v>
      </c>
      <c r="BB130" s="1">
        <f t="shared" si="151"/>
        <v>3290</v>
      </c>
      <c r="BC130" s="1">
        <f t="shared" si="152"/>
        <v>25</v>
      </c>
      <c r="BE130" s="1" t="str">
        <f t="shared" si="153"/>
        <v>182</v>
      </c>
      <c r="BI130" s="1">
        <f t="shared" si="154"/>
        <v>9160.25</v>
      </c>
      <c r="BJ130" s="1">
        <f t="shared" si="155"/>
        <v>9566.59</v>
      </c>
      <c r="BK130" s="1">
        <f t="shared" si="156"/>
        <v>9784.99</v>
      </c>
      <c r="BM130" s="1" t="e">
        <f>BI130*#REF!*BL130/1000</f>
        <v>#REF!</v>
      </c>
      <c r="BN130" s="1" t="e">
        <f>BJ130*#REF!*BL130/1000</f>
        <v>#REF!</v>
      </c>
      <c r="BO130" s="1" t="e">
        <f>BK130*#REF!*BL130/1000</f>
        <v>#REF!</v>
      </c>
      <c r="BP130" s="3">
        <v>0.78</v>
      </c>
      <c r="BR130" s="1">
        <f t="shared" si="136"/>
        <v>0</v>
      </c>
      <c r="BS130" s="1">
        <f t="shared" si="137"/>
        <v>0</v>
      </c>
      <c r="BT130" s="1">
        <f t="shared" si="138"/>
        <v>0</v>
      </c>
    </row>
    <row r="131" spans="1:72">
      <c r="A131" s="1">
        <v>128</v>
      </c>
      <c r="B131" s="8" t="s">
        <v>76</v>
      </c>
      <c r="D131" s="1">
        <v>8700</v>
      </c>
      <c r="F131" s="1">
        <v>72</v>
      </c>
      <c r="G131" s="1">
        <v>48</v>
      </c>
      <c r="H131" s="1">
        <v>70</v>
      </c>
      <c r="I131" s="1">
        <v>47</v>
      </c>
      <c r="J131" s="1">
        <v>25</v>
      </c>
      <c r="K131" s="1">
        <f t="shared" si="166"/>
        <v>3290</v>
      </c>
      <c r="L131" s="1">
        <f t="shared" si="140"/>
        <v>10154.9</v>
      </c>
      <c r="M131" s="1">
        <f t="shared" si="141"/>
        <v>10561.24</v>
      </c>
      <c r="N131" s="1">
        <f t="shared" si="142"/>
        <v>10779.64</v>
      </c>
      <c r="O131" s="1">
        <f t="shared" si="157"/>
        <v>10300</v>
      </c>
      <c r="P131" s="1">
        <v>1650</v>
      </c>
      <c r="Q131" s="1">
        <v>1550</v>
      </c>
      <c r="R131" s="11">
        <v>400</v>
      </c>
      <c r="S131" s="13">
        <v>1264</v>
      </c>
      <c r="T131" s="13">
        <v>994</v>
      </c>
      <c r="U131" s="13">
        <v>956</v>
      </c>
      <c r="V131" s="14">
        <f t="shared" si="162"/>
        <v>3214</v>
      </c>
      <c r="W131" s="13">
        <v>1400</v>
      </c>
      <c r="X131" s="13">
        <f>190/2</f>
        <v>95</v>
      </c>
      <c r="Y131" s="13">
        <v>87</v>
      </c>
      <c r="Z131" s="13">
        <v>44</v>
      </c>
      <c r="AA131" s="11">
        <f t="shared" si="163"/>
        <v>8700</v>
      </c>
      <c r="AB131" s="12">
        <f t="shared" si="139"/>
        <v>947.45</v>
      </c>
      <c r="AC131" s="18">
        <f t="shared" si="164"/>
        <v>6682.9</v>
      </c>
      <c r="AD131" s="17">
        <f t="shared" si="143"/>
        <v>7089.24</v>
      </c>
      <c r="AE131" s="17">
        <f t="shared" si="144"/>
        <v>7307.64</v>
      </c>
      <c r="AF131" s="19">
        <v>50</v>
      </c>
      <c r="AG131" s="13">
        <v>24</v>
      </c>
      <c r="AH131" s="13">
        <v>25</v>
      </c>
      <c r="AI131" s="13">
        <v>6</v>
      </c>
      <c r="AJ131" s="21">
        <v>35</v>
      </c>
      <c r="AK131" s="21">
        <v>4</v>
      </c>
      <c r="AL131" s="21">
        <v>2.5</v>
      </c>
      <c r="AM131" s="21">
        <v>4.2</v>
      </c>
      <c r="AN131" s="13">
        <v>3.4</v>
      </c>
      <c r="AO131" s="13">
        <v>5</v>
      </c>
      <c r="AP131" s="13">
        <v>35</v>
      </c>
      <c r="AQ131" s="11">
        <f t="shared" si="165"/>
        <v>8700</v>
      </c>
      <c r="AR131" s="13">
        <f t="shared" si="158"/>
        <v>624.74</v>
      </c>
      <c r="AS131" s="13">
        <f t="shared" si="159"/>
        <v>406.34</v>
      </c>
      <c r="AT131" s="1">
        <f t="shared" si="145"/>
        <v>72</v>
      </c>
      <c r="AU131" s="1">
        <f t="shared" si="146"/>
        <v>48</v>
      </c>
      <c r="AV131" s="1" t="b">
        <f t="shared" si="160"/>
        <v>0</v>
      </c>
      <c r="AW131" s="1">
        <f t="shared" si="147"/>
        <v>0</v>
      </c>
      <c r="AX131" s="1">
        <f t="shared" si="148"/>
        <v>70</v>
      </c>
      <c r="AY131" s="1">
        <f t="shared" si="149"/>
        <v>47</v>
      </c>
      <c r="AZ131" s="1" t="str">
        <f t="shared" si="161"/>
        <v>70</v>
      </c>
      <c r="BA131" s="1">
        <f t="shared" si="150"/>
        <v>3290</v>
      </c>
      <c r="BB131" s="1">
        <f t="shared" si="151"/>
        <v>3290</v>
      </c>
      <c r="BC131" s="1">
        <f t="shared" si="152"/>
        <v>25</v>
      </c>
      <c r="BE131" s="1" t="str">
        <f t="shared" si="153"/>
        <v>182</v>
      </c>
      <c r="BI131" s="1">
        <f t="shared" si="154"/>
        <v>10154.9</v>
      </c>
      <c r="BJ131" s="1">
        <f t="shared" si="155"/>
        <v>10561.24</v>
      </c>
      <c r="BK131" s="1">
        <f t="shared" si="156"/>
        <v>10779.64</v>
      </c>
      <c r="BM131" s="1" t="e">
        <f>BI131*#REF!*BL131/1000</f>
        <v>#REF!</v>
      </c>
      <c r="BN131" s="1" t="e">
        <f>BJ131*#REF!*BL131/1000</f>
        <v>#REF!</v>
      </c>
      <c r="BO131" s="1" t="e">
        <f>BK131*#REF!*BL131/1000</f>
        <v>#REF!</v>
      </c>
      <c r="BP131" s="3">
        <v>0.74</v>
      </c>
      <c r="BR131" s="1">
        <f t="shared" si="136"/>
        <v>0</v>
      </c>
      <c r="BS131" s="1">
        <f t="shared" si="137"/>
        <v>0</v>
      </c>
      <c r="BT131" s="1">
        <f t="shared" si="138"/>
        <v>0</v>
      </c>
    </row>
    <row r="132" spans="1:72">
      <c r="A132" s="1">
        <v>129</v>
      </c>
      <c r="B132" s="8" t="s">
        <v>76</v>
      </c>
      <c r="D132" s="1">
        <v>8700</v>
      </c>
      <c r="F132" s="1">
        <v>72</v>
      </c>
      <c r="G132" s="1">
        <v>48</v>
      </c>
      <c r="H132" s="1">
        <v>70</v>
      </c>
      <c r="I132" s="1">
        <v>47</v>
      </c>
      <c r="J132" s="1">
        <v>25</v>
      </c>
      <c r="K132" s="1">
        <f t="shared" si="166"/>
        <v>3290</v>
      </c>
      <c r="L132" s="1">
        <f t="shared" si="140"/>
        <v>10599.9</v>
      </c>
      <c r="M132" s="1">
        <f t="shared" si="141"/>
        <v>11006.24</v>
      </c>
      <c r="N132" s="1">
        <f t="shared" si="142"/>
        <v>11224.64</v>
      </c>
      <c r="O132" s="1">
        <f t="shared" si="157"/>
        <v>10300</v>
      </c>
      <c r="P132" s="1">
        <v>1650</v>
      </c>
      <c r="Q132" s="1">
        <v>1550</v>
      </c>
      <c r="R132" s="11" t="s">
        <v>77</v>
      </c>
      <c r="S132" s="13">
        <v>1330</v>
      </c>
      <c r="T132" s="13">
        <v>1188</v>
      </c>
      <c r="U132" s="13">
        <v>1061</v>
      </c>
      <c r="V132" s="14">
        <f t="shared" si="162"/>
        <v>3579</v>
      </c>
      <c r="W132" s="13">
        <v>1480</v>
      </c>
      <c r="X132" s="13">
        <f>190/2</f>
        <v>95</v>
      </c>
      <c r="Y132" s="13">
        <v>87</v>
      </c>
      <c r="Z132" s="13">
        <v>44</v>
      </c>
      <c r="AA132" s="11">
        <f t="shared" si="163"/>
        <v>8700</v>
      </c>
      <c r="AB132" s="12">
        <f t="shared" si="139"/>
        <v>947.45</v>
      </c>
      <c r="AC132" s="18">
        <f t="shared" si="164"/>
        <v>7127.9</v>
      </c>
      <c r="AD132" s="17">
        <f t="shared" si="143"/>
        <v>7534.24</v>
      </c>
      <c r="AE132" s="17">
        <f t="shared" si="144"/>
        <v>7752.64</v>
      </c>
      <c r="AF132" s="19">
        <v>50</v>
      </c>
      <c r="AG132" s="13">
        <v>24</v>
      </c>
      <c r="AH132" s="13">
        <v>25</v>
      </c>
      <c r="AI132" s="13">
        <v>6</v>
      </c>
      <c r="AJ132" s="21">
        <v>35</v>
      </c>
      <c r="AK132" s="21">
        <v>4</v>
      </c>
      <c r="AL132" s="21">
        <v>2.5</v>
      </c>
      <c r="AM132" s="21">
        <v>4.2</v>
      </c>
      <c r="AN132" s="13">
        <v>3.4</v>
      </c>
      <c r="AO132" s="13">
        <v>5</v>
      </c>
      <c r="AP132" s="13">
        <v>35</v>
      </c>
      <c r="AQ132" s="11">
        <f t="shared" si="165"/>
        <v>8700</v>
      </c>
      <c r="AR132" s="13">
        <f t="shared" si="158"/>
        <v>624.74</v>
      </c>
      <c r="AS132" s="13">
        <f t="shared" si="159"/>
        <v>406.34</v>
      </c>
      <c r="AT132" s="1">
        <f t="shared" si="145"/>
        <v>72</v>
      </c>
      <c r="AU132" s="1">
        <f t="shared" si="146"/>
        <v>48</v>
      </c>
      <c r="AV132" s="1" t="b">
        <f t="shared" si="160"/>
        <v>0</v>
      </c>
      <c r="AW132" s="1">
        <f t="shared" si="147"/>
        <v>0</v>
      </c>
      <c r="AX132" s="1">
        <f t="shared" si="148"/>
        <v>70</v>
      </c>
      <c r="AY132" s="1">
        <f t="shared" si="149"/>
        <v>47</v>
      </c>
      <c r="AZ132" s="1" t="str">
        <f t="shared" si="161"/>
        <v>70</v>
      </c>
      <c r="BA132" s="1">
        <f t="shared" si="150"/>
        <v>3290</v>
      </c>
      <c r="BB132" s="1">
        <f t="shared" si="151"/>
        <v>3290</v>
      </c>
      <c r="BC132" s="1">
        <f t="shared" si="152"/>
        <v>25</v>
      </c>
      <c r="BE132" s="1" t="str">
        <f t="shared" si="153"/>
        <v>182</v>
      </c>
      <c r="BI132" s="1">
        <f t="shared" si="154"/>
        <v>10599.9</v>
      </c>
      <c r="BJ132" s="1">
        <f t="shared" si="155"/>
        <v>11006.24</v>
      </c>
      <c r="BK132" s="1">
        <f t="shared" si="156"/>
        <v>11224.64</v>
      </c>
      <c r="BM132" s="1" t="e">
        <f>BI132*#REF!*BL132/1000</f>
        <v>#REF!</v>
      </c>
      <c r="BN132" s="1" t="e">
        <f>BJ132*#REF!*BL132/1000</f>
        <v>#REF!</v>
      </c>
      <c r="BO132" s="1" t="e">
        <f>BK132*#REF!*BL132/1000</f>
        <v>#REF!</v>
      </c>
      <c r="BP132" s="3">
        <v>0.71</v>
      </c>
      <c r="BR132" s="1">
        <f t="shared" ref="BR132:BR195" si="167">BI132*BP132*BQ132/1000</f>
        <v>0</v>
      </c>
      <c r="BS132" s="1">
        <f t="shared" ref="BS132:BS195" si="168">BJ132*BP132*BQ132/1000</f>
        <v>0</v>
      </c>
      <c r="BT132" s="1">
        <f t="shared" ref="BT132:BT195" si="169">BK132*BP132*BQ132/1000</f>
        <v>0</v>
      </c>
    </row>
    <row r="133" spans="1:72">
      <c r="A133" s="1">
        <v>130</v>
      </c>
      <c r="B133" s="8" t="s">
        <v>76</v>
      </c>
      <c r="D133" s="1">
        <v>8700</v>
      </c>
      <c r="F133" s="1">
        <v>72</v>
      </c>
      <c r="G133" s="1">
        <v>48</v>
      </c>
      <c r="H133" s="1">
        <v>70</v>
      </c>
      <c r="I133" s="1">
        <v>47</v>
      </c>
      <c r="J133" s="1">
        <v>25</v>
      </c>
      <c r="K133" s="1">
        <f t="shared" si="166"/>
        <v>3290</v>
      </c>
      <c r="L133" s="1">
        <f t="shared" si="140"/>
        <v>11429.9</v>
      </c>
      <c r="M133" s="1">
        <f t="shared" si="141"/>
        <v>11836.24</v>
      </c>
      <c r="N133" s="1">
        <f t="shared" si="142"/>
        <v>12054.64</v>
      </c>
      <c r="O133" s="1">
        <f t="shared" si="157"/>
        <v>10300</v>
      </c>
      <c r="P133" s="1">
        <v>1650</v>
      </c>
      <c r="Q133" s="1">
        <v>1550</v>
      </c>
      <c r="R133" s="11" t="s">
        <v>78</v>
      </c>
      <c r="S133" s="13">
        <v>1333</v>
      </c>
      <c r="T133" s="13">
        <v>1402</v>
      </c>
      <c r="U133" s="13">
        <v>1154</v>
      </c>
      <c r="V133" s="14">
        <f t="shared" si="162"/>
        <v>3889</v>
      </c>
      <c r="W133" s="13">
        <v>2000</v>
      </c>
      <c r="X133" s="13">
        <f>190/2</f>
        <v>95</v>
      </c>
      <c r="Y133" s="13">
        <v>87</v>
      </c>
      <c r="Z133" s="13">
        <v>44</v>
      </c>
      <c r="AA133" s="11">
        <f t="shared" si="163"/>
        <v>8700</v>
      </c>
      <c r="AB133" s="12">
        <f t="shared" ref="AB133:AB196" si="170">AA133*X133/1000+Z133+810/1000*X133</f>
        <v>947.45</v>
      </c>
      <c r="AC133" s="18">
        <f t="shared" si="164"/>
        <v>7957.9</v>
      </c>
      <c r="AD133" s="17">
        <f t="shared" si="143"/>
        <v>8364.24</v>
      </c>
      <c r="AE133" s="17">
        <f t="shared" si="144"/>
        <v>8582.64</v>
      </c>
      <c r="AF133" s="19">
        <v>50</v>
      </c>
      <c r="AG133" s="13">
        <v>24</v>
      </c>
      <c r="AH133" s="13">
        <v>25</v>
      </c>
      <c r="AI133" s="13">
        <v>6</v>
      </c>
      <c r="AJ133" s="21">
        <v>35</v>
      </c>
      <c r="AK133" s="21">
        <v>4</v>
      </c>
      <c r="AL133" s="21">
        <v>2.5</v>
      </c>
      <c r="AM133" s="21">
        <v>4.2</v>
      </c>
      <c r="AN133" s="13">
        <v>3.4</v>
      </c>
      <c r="AO133" s="13">
        <v>5</v>
      </c>
      <c r="AP133" s="13">
        <v>35</v>
      </c>
      <c r="AQ133" s="11">
        <f t="shared" si="165"/>
        <v>8700</v>
      </c>
      <c r="AR133" s="13">
        <f t="shared" si="158"/>
        <v>624.74</v>
      </c>
      <c r="AS133" s="13">
        <f t="shared" si="159"/>
        <v>406.34</v>
      </c>
      <c r="AT133" s="1">
        <f t="shared" si="145"/>
        <v>72</v>
      </c>
      <c r="AU133" s="1">
        <f t="shared" si="146"/>
        <v>48</v>
      </c>
      <c r="AV133" s="1" t="b">
        <f t="shared" si="160"/>
        <v>0</v>
      </c>
      <c r="AW133" s="1">
        <f t="shared" si="147"/>
        <v>0</v>
      </c>
      <c r="AX133" s="1">
        <f t="shared" si="148"/>
        <v>70</v>
      </c>
      <c r="AY133" s="1">
        <f t="shared" si="149"/>
        <v>47</v>
      </c>
      <c r="AZ133" s="1" t="str">
        <f t="shared" si="161"/>
        <v>70</v>
      </c>
      <c r="BA133" s="1">
        <f t="shared" si="150"/>
        <v>3290</v>
      </c>
      <c r="BB133" s="1">
        <f t="shared" si="151"/>
        <v>3290</v>
      </c>
      <c r="BC133" s="1">
        <f t="shared" si="152"/>
        <v>25</v>
      </c>
      <c r="BE133" s="1" t="str">
        <f t="shared" si="153"/>
        <v>182</v>
      </c>
      <c r="BI133" s="1">
        <f t="shared" si="154"/>
        <v>11429.9</v>
      </c>
      <c r="BJ133" s="1">
        <f t="shared" si="155"/>
        <v>11836.24</v>
      </c>
      <c r="BK133" s="1">
        <f t="shared" si="156"/>
        <v>12054.64</v>
      </c>
      <c r="BM133" s="1" t="e">
        <f>BI133*#REF!*BL133/1000</f>
        <v>#REF!</v>
      </c>
      <c r="BN133" s="1" t="e">
        <f>BJ133*#REF!*BL133/1000</f>
        <v>#REF!</v>
      </c>
      <c r="BO133" s="1" t="e">
        <f>BK133*#REF!*BL133/1000</f>
        <v>#REF!</v>
      </c>
      <c r="BP133" s="3">
        <v>0.69</v>
      </c>
      <c r="BR133" s="1">
        <f t="shared" si="167"/>
        <v>0</v>
      </c>
      <c r="BS133" s="1">
        <f t="shared" si="168"/>
        <v>0</v>
      </c>
      <c r="BT133" s="1">
        <f t="shared" si="169"/>
        <v>0</v>
      </c>
    </row>
    <row r="134" customHeight="1" spans="1:72">
      <c r="A134" s="1">
        <v>131</v>
      </c>
      <c r="B134" s="8" t="s">
        <v>79</v>
      </c>
      <c r="C134" s="1">
        <v>200</v>
      </c>
      <c r="D134" s="1">
        <v>6170</v>
      </c>
      <c r="F134" s="1">
        <v>85</v>
      </c>
      <c r="G134" s="1">
        <v>26</v>
      </c>
      <c r="H134" s="1">
        <v>80</v>
      </c>
      <c r="I134" s="1">
        <v>25</v>
      </c>
      <c r="J134" s="1">
        <v>25</v>
      </c>
      <c r="K134" s="1">
        <f t="shared" si="166"/>
        <v>5530</v>
      </c>
      <c r="L134" s="1">
        <f t="shared" si="140"/>
        <v>12612.88</v>
      </c>
      <c r="M134" s="1">
        <f t="shared" si="141"/>
        <v>12971.536</v>
      </c>
      <c r="N134" s="1">
        <f t="shared" si="142"/>
        <v>13129.216</v>
      </c>
      <c r="O134" s="1">
        <f>D134+2100</f>
        <v>8270</v>
      </c>
      <c r="P134" s="1">
        <v>2420</v>
      </c>
      <c r="Q134" s="1">
        <v>1900</v>
      </c>
      <c r="R134" s="11">
        <v>320</v>
      </c>
      <c r="S134" s="13">
        <v>1672</v>
      </c>
      <c r="T134" s="13">
        <v>1123</v>
      </c>
      <c r="U134" s="13">
        <v>1172</v>
      </c>
      <c r="V134" s="14">
        <f t="shared" si="162"/>
        <v>3967</v>
      </c>
      <c r="W134" s="13">
        <v>740</v>
      </c>
      <c r="X134" s="13">
        <f>256/2</f>
        <v>128</v>
      </c>
      <c r="Y134" s="13">
        <v>133.5</v>
      </c>
      <c r="Z134" s="13">
        <v>70</v>
      </c>
      <c r="AA134" s="11">
        <f t="shared" si="163"/>
        <v>6170</v>
      </c>
      <c r="AB134" s="12">
        <f t="shared" si="170"/>
        <v>963.44</v>
      </c>
      <c r="AC134" s="18">
        <f t="shared" si="164"/>
        <v>6900.88</v>
      </c>
      <c r="AD134" s="17">
        <f t="shared" ref="AD134:AD197" si="171">V134+AB134*2+W134+Y134*2+AS134</f>
        <v>7259.536</v>
      </c>
      <c r="AE134" s="17">
        <f t="shared" ref="AE134:AE197" si="172">V134+AB134*2+W134+Y134*2+AR134</f>
        <v>7417.216</v>
      </c>
      <c r="AF134" s="19">
        <v>55</v>
      </c>
      <c r="AG134" s="13">
        <v>24</v>
      </c>
      <c r="AH134" s="13">
        <v>25</v>
      </c>
      <c r="AI134" s="13">
        <v>6</v>
      </c>
      <c r="AJ134" s="21">
        <v>40</v>
      </c>
      <c r="AK134" s="21">
        <v>4</v>
      </c>
      <c r="AL134" s="21">
        <v>2.5</v>
      </c>
      <c r="AM134" s="21">
        <v>4.2</v>
      </c>
      <c r="AN134" s="13">
        <v>3.4</v>
      </c>
      <c r="AO134" s="13">
        <v>5</v>
      </c>
      <c r="AP134" s="13">
        <v>35</v>
      </c>
      <c r="AQ134" s="11">
        <f t="shared" si="165"/>
        <v>6170</v>
      </c>
      <c r="AR134" s="13">
        <f t="shared" si="158"/>
        <v>516.336</v>
      </c>
      <c r="AS134" s="13">
        <f t="shared" si="159"/>
        <v>358.656</v>
      </c>
      <c r="AT134" s="1">
        <f t="shared" ref="AT134:AT197" si="173">F134</f>
        <v>85</v>
      </c>
      <c r="AU134" s="1">
        <f t="shared" ref="AU134:AU197" si="174">G134</f>
        <v>26</v>
      </c>
      <c r="AV134" s="1" t="str">
        <f>IF(AT134=65,"97.5",IF(AT134=85,"105"))</f>
        <v>105</v>
      </c>
      <c r="AW134" s="1">
        <f t="shared" ref="AW134:AW197" si="175">AU134*AV134</f>
        <v>2730</v>
      </c>
      <c r="AX134" s="1">
        <f t="shared" ref="AX134:AX197" si="176">H134</f>
        <v>80</v>
      </c>
      <c r="AY134" s="1">
        <f t="shared" ref="AY134:AY197" si="177">I134</f>
        <v>25</v>
      </c>
      <c r="AZ134" s="1" t="str">
        <f>IF(AX134=80,"112",IF(AX134=75,"112.5",IF(AX134=70,"103")))</f>
        <v>112</v>
      </c>
      <c r="BA134" s="1">
        <f t="shared" ref="BA134:BA197" si="178">AZ134*AY134</f>
        <v>2800</v>
      </c>
      <c r="BB134" s="1">
        <f t="shared" ref="BB134:BB197" si="179">BA134+AW134</f>
        <v>5530</v>
      </c>
      <c r="BC134" s="1">
        <f t="shared" ref="BC134:BC197" si="180">J134</f>
        <v>25</v>
      </c>
      <c r="BE134" s="1" t="str">
        <f t="shared" ref="BE134:BE197" si="181">IF(BC134=2.5,"92",IF(BC134=10,"147",IF(BC134=25,"182",IF(BC134=63,"320",IF(BC134=107,"491",IF(BC134=160,"520",IF(BC134=200,"600")))))))</f>
        <v>182</v>
      </c>
      <c r="BI134" s="1">
        <f t="shared" ref="BI134:BI197" si="182">BE134+BB134+AC134</f>
        <v>12612.88</v>
      </c>
      <c r="BJ134" s="1">
        <f t="shared" ref="BJ134:BJ197" si="183">BE134+BB134+AD134</f>
        <v>12971.536</v>
      </c>
      <c r="BK134" s="1">
        <f t="shared" ref="BK134:BK197" si="184">BE134+BB134+AE134</f>
        <v>13129.216</v>
      </c>
      <c r="BM134" s="1" t="e">
        <f>BI134*#REF!*BL134/1000</f>
        <v>#REF!</v>
      </c>
      <c r="BN134" s="1" t="e">
        <f>BJ134*#REF!*BL134/1000</f>
        <v>#REF!</v>
      </c>
      <c r="BO134" s="1" t="e">
        <f>BK134*#REF!*BL134/1000</f>
        <v>#REF!</v>
      </c>
      <c r="BP134" s="3">
        <v>0.6</v>
      </c>
      <c r="BR134" s="1">
        <f t="shared" si="167"/>
        <v>0</v>
      </c>
      <c r="BS134" s="1">
        <f t="shared" si="168"/>
        <v>0</v>
      </c>
      <c r="BT134" s="1">
        <f t="shared" si="169"/>
        <v>0</v>
      </c>
    </row>
    <row r="135" spans="1:72">
      <c r="A135" s="1">
        <v>132</v>
      </c>
      <c r="B135" s="8" t="s">
        <v>79</v>
      </c>
      <c r="D135" s="1">
        <v>6170</v>
      </c>
      <c r="F135" s="1">
        <v>85</v>
      </c>
      <c r="G135" s="1">
        <v>26</v>
      </c>
      <c r="H135" s="1">
        <v>80</v>
      </c>
      <c r="I135" s="1">
        <v>25</v>
      </c>
      <c r="J135" s="1">
        <v>25</v>
      </c>
      <c r="K135" s="1">
        <f t="shared" si="166"/>
        <v>5530</v>
      </c>
      <c r="L135" s="1">
        <f t="shared" si="140"/>
        <v>12976.88</v>
      </c>
      <c r="M135" s="1">
        <f t="shared" si="141"/>
        <v>13335.536</v>
      </c>
      <c r="N135" s="1">
        <f t="shared" si="142"/>
        <v>13493.216</v>
      </c>
      <c r="O135" s="1">
        <f t="shared" ref="O135:O198" si="185">D135+2100</f>
        <v>8270</v>
      </c>
      <c r="P135" s="1">
        <v>2420</v>
      </c>
      <c r="Q135" s="1">
        <v>1900</v>
      </c>
      <c r="R135" s="11">
        <v>360</v>
      </c>
      <c r="S135" s="13">
        <v>1776</v>
      </c>
      <c r="T135" s="13">
        <v>1123</v>
      </c>
      <c r="U135" s="13">
        <v>1172</v>
      </c>
      <c r="V135" s="14">
        <f t="shared" si="162"/>
        <v>4071</v>
      </c>
      <c r="W135" s="13">
        <v>1000</v>
      </c>
      <c r="X135" s="13">
        <f>256/2</f>
        <v>128</v>
      </c>
      <c r="Y135" s="13">
        <v>133.5</v>
      </c>
      <c r="Z135" s="13">
        <v>70</v>
      </c>
      <c r="AA135" s="11">
        <f t="shared" si="163"/>
        <v>6170</v>
      </c>
      <c r="AB135" s="12">
        <f t="shared" si="170"/>
        <v>963.44</v>
      </c>
      <c r="AC135" s="18">
        <f t="shared" si="164"/>
        <v>7264.88</v>
      </c>
      <c r="AD135" s="17">
        <f t="shared" si="171"/>
        <v>7623.536</v>
      </c>
      <c r="AE135" s="17">
        <f t="shared" si="172"/>
        <v>7781.216</v>
      </c>
      <c r="AF135" s="19">
        <v>55</v>
      </c>
      <c r="AG135" s="13">
        <v>24</v>
      </c>
      <c r="AH135" s="13">
        <v>25</v>
      </c>
      <c r="AI135" s="13">
        <v>6</v>
      </c>
      <c r="AJ135" s="21">
        <v>40</v>
      </c>
      <c r="AK135" s="21">
        <v>4</v>
      </c>
      <c r="AL135" s="21">
        <v>2.5</v>
      </c>
      <c r="AM135" s="21">
        <v>4.2</v>
      </c>
      <c r="AN135" s="13">
        <v>3.4</v>
      </c>
      <c r="AO135" s="13">
        <v>5</v>
      </c>
      <c r="AP135" s="13">
        <v>35</v>
      </c>
      <c r="AQ135" s="11">
        <f t="shared" si="165"/>
        <v>6170</v>
      </c>
      <c r="AR135" s="13">
        <f t="shared" ref="AR135:AR198" si="186">(AQ135+1600)/1000*AN135*2+AF135+AG135+AH135+AI135+AJ135+AK135+AL135+AM135+AO135+AP135+(AQ135+400)/1000*10*4</f>
        <v>516.336</v>
      </c>
      <c r="AS135" s="13">
        <f t="shared" ref="AS135:AS198" si="187">(AQ135+1600)/1000*AN135*2+AF135+AG135+AH135+AI135+AJ135+AK135+AL135+AM135+AO135+AP135+(AQ135+400)/1000*4*4</f>
        <v>358.656</v>
      </c>
      <c r="AT135" s="1">
        <f t="shared" si="173"/>
        <v>85</v>
      </c>
      <c r="AU135" s="1">
        <f t="shared" si="174"/>
        <v>26</v>
      </c>
      <c r="AV135" s="1" t="str">
        <f t="shared" ref="AV135:AV198" si="188">IF(AT135=65,"97.5",IF(AT135=85,"105"))</f>
        <v>105</v>
      </c>
      <c r="AW135" s="1">
        <f t="shared" si="175"/>
        <v>2730</v>
      </c>
      <c r="AX135" s="1">
        <f t="shared" si="176"/>
        <v>80</v>
      </c>
      <c r="AY135" s="1">
        <f t="shared" si="177"/>
        <v>25</v>
      </c>
      <c r="AZ135" s="1" t="str">
        <f t="shared" ref="AZ135:AZ198" si="189">IF(AX135=80,"112",IF(AX135=75,"112.5",IF(AX135=70,"103")))</f>
        <v>112</v>
      </c>
      <c r="BA135" s="1">
        <f t="shared" si="178"/>
        <v>2800</v>
      </c>
      <c r="BB135" s="1">
        <f t="shared" si="179"/>
        <v>5530</v>
      </c>
      <c r="BC135" s="1">
        <f t="shared" si="180"/>
        <v>25</v>
      </c>
      <c r="BE135" s="1" t="str">
        <f t="shared" si="181"/>
        <v>182</v>
      </c>
      <c r="BI135" s="1">
        <f t="shared" si="182"/>
        <v>12976.88</v>
      </c>
      <c r="BJ135" s="1">
        <f t="shared" si="183"/>
        <v>13335.536</v>
      </c>
      <c r="BK135" s="1">
        <f t="shared" si="184"/>
        <v>13493.216</v>
      </c>
      <c r="BM135" s="1" t="e">
        <f>BI135*#REF!*BL135/1000</f>
        <v>#REF!</v>
      </c>
      <c r="BN135" s="1" t="e">
        <f>BJ135*#REF!*BL135/1000</f>
        <v>#REF!</v>
      </c>
      <c r="BO135" s="1" t="e">
        <f>BK135*#REF!*BL135/1000</f>
        <v>#REF!</v>
      </c>
      <c r="BP135" s="3">
        <v>0.6</v>
      </c>
      <c r="BR135" s="1">
        <f t="shared" si="167"/>
        <v>0</v>
      </c>
      <c r="BS135" s="1">
        <f t="shared" si="168"/>
        <v>0</v>
      </c>
      <c r="BT135" s="1">
        <f t="shared" si="169"/>
        <v>0</v>
      </c>
    </row>
    <row r="136" spans="1:72">
      <c r="A136" s="1">
        <v>133</v>
      </c>
      <c r="B136" s="8" t="s">
        <v>79</v>
      </c>
      <c r="D136" s="1">
        <v>6170</v>
      </c>
      <c r="F136" s="1">
        <v>85</v>
      </c>
      <c r="G136" s="1">
        <v>26</v>
      </c>
      <c r="H136" s="1">
        <v>80</v>
      </c>
      <c r="I136" s="1">
        <v>25</v>
      </c>
      <c r="J136" s="1">
        <v>63</v>
      </c>
      <c r="K136" s="1">
        <f t="shared" si="166"/>
        <v>5530</v>
      </c>
      <c r="L136" s="1">
        <f t="shared" si="140"/>
        <v>12896.88</v>
      </c>
      <c r="M136" s="1">
        <f t="shared" si="141"/>
        <v>13255.536</v>
      </c>
      <c r="N136" s="1">
        <f t="shared" si="142"/>
        <v>13413.216</v>
      </c>
      <c r="O136" s="1">
        <f t="shared" si="185"/>
        <v>8270</v>
      </c>
      <c r="P136" s="1">
        <v>2420</v>
      </c>
      <c r="Q136" s="1">
        <v>1900</v>
      </c>
      <c r="R136" s="11">
        <v>400</v>
      </c>
      <c r="S136" s="13">
        <v>2093</v>
      </c>
      <c r="T136" s="13">
        <v>1399</v>
      </c>
      <c r="U136" s="13">
        <v>1361</v>
      </c>
      <c r="V136" s="14">
        <f t="shared" si="162"/>
        <v>4853</v>
      </c>
      <c r="W136" s="13"/>
      <c r="X136" s="13">
        <f>256/2</f>
        <v>128</v>
      </c>
      <c r="Y136" s="13">
        <v>133.5</v>
      </c>
      <c r="Z136" s="13">
        <v>70</v>
      </c>
      <c r="AA136" s="11">
        <f t="shared" si="163"/>
        <v>6170</v>
      </c>
      <c r="AB136" s="12">
        <f t="shared" si="170"/>
        <v>963.44</v>
      </c>
      <c r="AC136" s="18">
        <f t="shared" si="164"/>
        <v>7046.88</v>
      </c>
      <c r="AD136" s="17">
        <f t="shared" si="171"/>
        <v>7405.536</v>
      </c>
      <c r="AE136" s="17">
        <f t="shared" si="172"/>
        <v>7563.216</v>
      </c>
      <c r="AF136" s="19">
        <v>55</v>
      </c>
      <c r="AG136" s="13">
        <v>24</v>
      </c>
      <c r="AH136" s="13">
        <v>25</v>
      </c>
      <c r="AI136" s="13">
        <v>6</v>
      </c>
      <c r="AJ136" s="21">
        <v>40</v>
      </c>
      <c r="AK136" s="21">
        <v>4</v>
      </c>
      <c r="AL136" s="21">
        <v>2.5</v>
      </c>
      <c r="AM136" s="21">
        <v>4.2</v>
      </c>
      <c r="AN136" s="13">
        <v>3.4</v>
      </c>
      <c r="AO136" s="13">
        <v>5</v>
      </c>
      <c r="AP136" s="13">
        <v>35</v>
      </c>
      <c r="AQ136" s="11">
        <f t="shared" si="165"/>
        <v>6170</v>
      </c>
      <c r="AR136" s="13">
        <f t="shared" si="186"/>
        <v>516.336</v>
      </c>
      <c r="AS136" s="13">
        <f t="shared" si="187"/>
        <v>358.656</v>
      </c>
      <c r="AT136" s="1">
        <f t="shared" si="173"/>
        <v>85</v>
      </c>
      <c r="AU136" s="1">
        <f t="shared" si="174"/>
        <v>26</v>
      </c>
      <c r="AV136" s="1" t="str">
        <f t="shared" si="188"/>
        <v>105</v>
      </c>
      <c r="AW136" s="1">
        <f t="shared" si="175"/>
        <v>2730</v>
      </c>
      <c r="AX136" s="1">
        <f t="shared" si="176"/>
        <v>80</v>
      </c>
      <c r="AY136" s="1">
        <f t="shared" si="177"/>
        <v>25</v>
      </c>
      <c r="AZ136" s="1" t="str">
        <f t="shared" si="189"/>
        <v>112</v>
      </c>
      <c r="BA136" s="1">
        <f t="shared" si="178"/>
        <v>2800</v>
      </c>
      <c r="BB136" s="1">
        <f t="shared" si="179"/>
        <v>5530</v>
      </c>
      <c r="BC136" s="1">
        <f t="shared" si="180"/>
        <v>63</v>
      </c>
      <c r="BE136" s="1" t="str">
        <f t="shared" si="181"/>
        <v>320</v>
      </c>
      <c r="BI136" s="1">
        <f t="shared" si="182"/>
        <v>12896.88</v>
      </c>
      <c r="BJ136" s="1">
        <f t="shared" si="183"/>
        <v>13255.536</v>
      </c>
      <c r="BK136" s="1">
        <f t="shared" si="184"/>
        <v>13413.216</v>
      </c>
      <c r="BM136" s="1" t="e">
        <f>BI136*#REF!*BL136/1000</f>
        <v>#REF!</v>
      </c>
      <c r="BN136" s="1" t="e">
        <f>BJ136*#REF!*BL136/1000</f>
        <v>#REF!</v>
      </c>
      <c r="BO136" s="1" t="e">
        <f>BK136*#REF!*BL136/1000</f>
        <v>#REF!</v>
      </c>
      <c r="BP136" s="3">
        <v>0.59</v>
      </c>
      <c r="BR136" s="1">
        <f t="shared" si="167"/>
        <v>0</v>
      </c>
      <c r="BS136" s="1">
        <f t="shared" si="168"/>
        <v>0</v>
      </c>
      <c r="BT136" s="1">
        <f t="shared" si="169"/>
        <v>0</v>
      </c>
    </row>
    <row r="137" spans="1:72">
      <c r="A137" s="1">
        <v>134</v>
      </c>
      <c r="B137" s="8" t="s">
        <v>79</v>
      </c>
      <c r="D137" s="1">
        <v>6170</v>
      </c>
      <c r="F137" s="1">
        <v>85</v>
      </c>
      <c r="G137" s="1">
        <v>26</v>
      </c>
      <c r="H137" s="1">
        <v>80</v>
      </c>
      <c r="I137" s="1">
        <v>25</v>
      </c>
      <c r="J137" s="1">
        <v>63</v>
      </c>
      <c r="K137" s="1">
        <f t="shared" si="166"/>
        <v>5530</v>
      </c>
      <c r="L137" s="1">
        <f t="shared" si="140"/>
        <v>14995.88</v>
      </c>
      <c r="M137" s="1">
        <f t="shared" si="141"/>
        <v>15354.536</v>
      </c>
      <c r="N137" s="1">
        <f t="shared" si="142"/>
        <v>15512.216</v>
      </c>
      <c r="O137" s="1">
        <f t="shared" si="185"/>
        <v>8270</v>
      </c>
      <c r="P137" s="1">
        <v>2420</v>
      </c>
      <c r="Q137" s="1">
        <v>1900</v>
      </c>
      <c r="R137" s="11" t="s">
        <v>77</v>
      </c>
      <c r="S137" s="13">
        <v>2167</v>
      </c>
      <c r="T137" s="13">
        <v>1771</v>
      </c>
      <c r="U137" s="13">
        <v>1532</v>
      </c>
      <c r="V137" s="14">
        <f t="shared" si="162"/>
        <v>5470</v>
      </c>
      <c r="W137" s="13">
        <v>1480</v>
      </c>
      <c r="X137" s="13">
        <f>256/2</f>
        <v>128</v>
      </c>
      <c r="Y137" s="13">
        <v>133.5</v>
      </c>
      <c r="Z137" s="13">
        <v>71</v>
      </c>
      <c r="AA137" s="11">
        <f t="shared" si="163"/>
        <v>6170</v>
      </c>
      <c r="AB137" s="12">
        <f t="shared" si="170"/>
        <v>964.44</v>
      </c>
      <c r="AC137" s="18">
        <f t="shared" si="164"/>
        <v>9145.88</v>
      </c>
      <c r="AD137" s="17">
        <f t="shared" si="171"/>
        <v>9504.536</v>
      </c>
      <c r="AE137" s="17">
        <f t="shared" si="172"/>
        <v>9662.216</v>
      </c>
      <c r="AF137" s="19">
        <v>55</v>
      </c>
      <c r="AG137" s="13">
        <v>24</v>
      </c>
      <c r="AH137" s="13">
        <v>25</v>
      </c>
      <c r="AI137" s="13">
        <v>6</v>
      </c>
      <c r="AJ137" s="21">
        <v>40</v>
      </c>
      <c r="AK137" s="21">
        <v>4</v>
      </c>
      <c r="AL137" s="21">
        <v>2.5</v>
      </c>
      <c r="AM137" s="21">
        <v>4.2</v>
      </c>
      <c r="AN137" s="13">
        <v>3.4</v>
      </c>
      <c r="AO137" s="13">
        <v>5</v>
      </c>
      <c r="AP137" s="13">
        <v>35</v>
      </c>
      <c r="AQ137" s="11">
        <f t="shared" si="165"/>
        <v>6170</v>
      </c>
      <c r="AR137" s="13">
        <f t="shared" si="186"/>
        <v>516.336</v>
      </c>
      <c r="AS137" s="13">
        <f t="shared" si="187"/>
        <v>358.656</v>
      </c>
      <c r="AT137" s="1">
        <f t="shared" si="173"/>
        <v>85</v>
      </c>
      <c r="AU137" s="1">
        <f t="shared" si="174"/>
        <v>26</v>
      </c>
      <c r="AV137" s="1" t="str">
        <f t="shared" si="188"/>
        <v>105</v>
      </c>
      <c r="AW137" s="1">
        <f t="shared" si="175"/>
        <v>2730</v>
      </c>
      <c r="AX137" s="1">
        <f t="shared" si="176"/>
        <v>80</v>
      </c>
      <c r="AY137" s="1">
        <f t="shared" si="177"/>
        <v>25</v>
      </c>
      <c r="AZ137" s="1" t="str">
        <f t="shared" si="189"/>
        <v>112</v>
      </c>
      <c r="BA137" s="1">
        <f t="shared" si="178"/>
        <v>2800</v>
      </c>
      <c r="BB137" s="1">
        <f t="shared" si="179"/>
        <v>5530</v>
      </c>
      <c r="BC137" s="1">
        <f t="shared" si="180"/>
        <v>63</v>
      </c>
      <c r="BE137" s="1" t="str">
        <f t="shared" si="181"/>
        <v>320</v>
      </c>
      <c r="BI137" s="1">
        <f t="shared" si="182"/>
        <v>14995.88</v>
      </c>
      <c r="BJ137" s="1">
        <f t="shared" si="183"/>
        <v>15354.536</v>
      </c>
      <c r="BK137" s="1">
        <f t="shared" si="184"/>
        <v>15512.216</v>
      </c>
      <c r="BM137" s="1" t="e">
        <f>BI137*#REF!*BL137/1000</f>
        <v>#REF!</v>
      </c>
      <c r="BN137" s="1" t="e">
        <f>BJ137*#REF!*BL137/1000</f>
        <v>#REF!</v>
      </c>
      <c r="BO137" s="1" t="e">
        <f>BK137*#REF!*BL137/1000</f>
        <v>#REF!</v>
      </c>
      <c r="BP137" s="3">
        <v>0.59</v>
      </c>
      <c r="BR137" s="1">
        <f t="shared" si="167"/>
        <v>0</v>
      </c>
      <c r="BS137" s="1">
        <f t="shared" si="168"/>
        <v>0</v>
      </c>
      <c r="BT137" s="1">
        <f t="shared" si="169"/>
        <v>0</v>
      </c>
    </row>
    <row r="138" spans="1:72">
      <c r="A138" s="1">
        <v>135</v>
      </c>
      <c r="B138" s="8" t="s">
        <v>79</v>
      </c>
      <c r="D138" s="1">
        <v>6170</v>
      </c>
      <c r="F138" s="1">
        <v>85</v>
      </c>
      <c r="G138" s="1">
        <v>26</v>
      </c>
      <c r="H138" s="1">
        <v>80</v>
      </c>
      <c r="I138" s="1">
        <v>25</v>
      </c>
      <c r="J138" s="1">
        <v>63</v>
      </c>
      <c r="K138" s="1">
        <f t="shared" si="166"/>
        <v>5530</v>
      </c>
      <c r="L138" s="1">
        <f t="shared" si="140"/>
        <v>16271.3</v>
      </c>
      <c r="M138" s="1">
        <f t="shared" si="141"/>
        <v>16629.956</v>
      </c>
      <c r="N138" s="1">
        <f t="shared" si="142"/>
        <v>16787.636</v>
      </c>
      <c r="O138" s="1">
        <f t="shared" si="185"/>
        <v>8270</v>
      </c>
      <c r="P138" s="1">
        <v>2420</v>
      </c>
      <c r="Q138" s="1">
        <v>1900</v>
      </c>
      <c r="R138" s="11" t="s">
        <v>78</v>
      </c>
      <c r="S138" s="13">
        <v>2316</v>
      </c>
      <c r="T138" s="13">
        <v>2065</v>
      </c>
      <c r="U138" s="13">
        <v>1624</v>
      </c>
      <c r="V138" s="14">
        <f t="shared" si="162"/>
        <v>6005</v>
      </c>
      <c r="W138" s="13">
        <v>2000</v>
      </c>
      <c r="X138" s="13">
        <f>285/2</f>
        <v>142.5</v>
      </c>
      <c r="Y138" s="13">
        <v>133.5</v>
      </c>
      <c r="Z138" s="13">
        <v>80</v>
      </c>
      <c r="AA138" s="11">
        <f t="shared" si="163"/>
        <v>6170</v>
      </c>
      <c r="AB138" s="12">
        <f t="shared" si="170"/>
        <v>1074.65</v>
      </c>
      <c r="AC138" s="18">
        <f t="shared" si="164"/>
        <v>10421.3</v>
      </c>
      <c r="AD138" s="17">
        <f t="shared" si="171"/>
        <v>10779.956</v>
      </c>
      <c r="AE138" s="17">
        <f t="shared" si="172"/>
        <v>10937.636</v>
      </c>
      <c r="AF138" s="19">
        <v>55</v>
      </c>
      <c r="AG138" s="13">
        <v>24</v>
      </c>
      <c r="AH138" s="13">
        <v>25</v>
      </c>
      <c r="AI138" s="13">
        <v>6</v>
      </c>
      <c r="AJ138" s="21">
        <v>40</v>
      </c>
      <c r="AK138" s="21">
        <v>4</v>
      </c>
      <c r="AL138" s="21">
        <v>2.5</v>
      </c>
      <c r="AM138" s="21">
        <v>4.2</v>
      </c>
      <c r="AN138" s="13">
        <v>3.4</v>
      </c>
      <c r="AO138" s="13">
        <v>5</v>
      </c>
      <c r="AP138" s="13">
        <v>35</v>
      </c>
      <c r="AQ138" s="11">
        <f t="shared" si="165"/>
        <v>6170</v>
      </c>
      <c r="AR138" s="13">
        <f t="shared" si="186"/>
        <v>516.336</v>
      </c>
      <c r="AS138" s="13">
        <f t="shared" si="187"/>
        <v>358.656</v>
      </c>
      <c r="AT138" s="1">
        <f t="shared" si="173"/>
        <v>85</v>
      </c>
      <c r="AU138" s="1">
        <f t="shared" si="174"/>
        <v>26</v>
      </c>
      <c r="AV138" s="1" t="str">
        <f t="shared" si="188"/>
        <v>105</v>
      </c>
      <c r="AW138" s="1">
        <f t="shared" si="175"/>
        <v>2730</v>
      </c>
      <c r="AX138" s="1">
        <f t="shared" si="176"/>
        <v>80</v>
      </c>
      <c r="AY138" s="1">
        <f t="shared" si="177"/>
        <v>25</v>
      </c>
      <c r="AZ138" s="1" t="str">
        <f t="shared" si="189"/>
        <v>112</v>
      </c>
      <c r="BA138" s="1">
        <f t="shared" si="178"/>
        <v>2800</v>
      </c>
      <c r="BB138" s="1">
        <f t="shared" si="179"/>
        <v>5530</v>
      </c>
      <c r="BC138" s="1">
        <f t="shared" si="180"/>
        <v>63</v>
      </c>
      <c r="BE138" s="1" t="str">
        <f t="shared" si="181"/>
        <v>320</v>
      </c>
      <c r="BI138" s="1">
        <f t="shared" si="182"/>
        <v>16271.3</v>
      </c>
      <c r="BJ138" s="1">
        <f t="shared" si="183"/>
        <v>16629.956</v>
      </c>
      <c r="BK138" s="1">
        <f t="shared" si="184"/>
        <v>16787.636</v>
      </c>
      <c r="BM138" s="1" t="e">
        <f>BI138*#REF!*BL138/1000</f>
        <v>#REF!</v>
      </c>
      <c r="BN138" s="1" t="e">
        <f>BJ138*#REF!*BL138/1000</f>
        <v>#REF!</v>
      </c>
      <c r="BO138" s="1" t="e">
        <f>BK138*#REF!*BL138/1000</f>
        <v>#REF!</v>
      </c>
      <c r="BP138" s="3">
        <v>0.58</v>
      </c>
      <c r="BR138" s="1">
        <f t="shared" si="167"/>
        <v>0</v>
      </c>
      <c r="BS138" s="1">
        <f t="shared" si="168"/>
        <v>0</v>
      </c>
      <c r="BT138" s="1">
        <f t="shared" si="169"/>
        <v>0</v>
      </c>
    </row>
    <row r="139" spans="1:72">
      <c r="A139" s="1">
        <v>136</v>
      </c>
      <c r="B139" s="8" t="s">
        <v>79</v>
      </c>
      <c r="D139" s="1">
        <v>6170</v>
      </c>
      <c r="F139" s="1">
        <v>85</v>
      </c>
      <c r="G139" s="1">
        <v>26</v>
      </c>
      <c r="H139" s="1">
        <v>80</v>
      </c>
      <c r="I139" s="1">
        <v>25</v>
      </c>
      <c r="J139" s="1">
        <v>63</v>
      </c>
      <c r="K139" s="1">
        <f t="shared" si="166"/>
        <v>5530</v>
      </c>
      <c r="L139" s="1">
        <f t="shared" si="140"/>
        <v>16639.3</v>
      </c>
      <c r="M139" s="1">
        <f t="shared" si="141"/>
        <v>16997.956</v>
      </c>
      <c r="N139" s="1">
        <f t="shared" si="142"/>
        <v>17155.636</v>
      </c>
      <c r="O139" s="1">
        <f t="shared" si="185"/>
        <v>8270</v>
      </c>
      <c r="P139" s="1">
        <v>2420</v>
      </c>
      <c r="Q139" s="1">
        <v>1900</v>
      </c>
      <c r="R139" s="11" t="s">
        <v>80</v>
      </c>
      <c r="S139" s="13">
        <v>2316</v>
      </c>
      <c r="T139" s="13">
        <v>2065</v>
      </c>
      <c r="U139" s="13">
        <v>1624</v>
      </c>
      <c r="V139" s="14">
        <f t="shared" si="162"/>
        <v>6005</v>
      </c>
      <c r="W139" s="13">
        <f>1184*2</f>
        <v>2368</v>
      </c>
      <c r="X139" s="13">
        <f>285/2</f>
        <v>142.5</v>
      </c>
      <c r="Y139" s="13">
        <v>133.5</v>
      </c>
      <c r="Z139" s="13">
        <v>80</v>
      </c>
      <c r="AA139" s="11">
        <f t="shared" si="163"/>
        <v>6170</v>
      </c>
      <c r="AB139" s="12">
        <f t="shared" si="170"/>
        <v>1074.65</v>
      </c>
      <c r="AC139" s="18">
        <f t="shared" si="164"/>
        <v>10789.3</v>
      </c>
      <c r="AD139" s="17">
        <f t="shared" si="171"/>
        <v>11147.956</v>
      </c>
      <c r="AE139" s="17">
        <f t="shared" si="172"/>
        <v>11305.636</v>
      </c>
      <c r="AF139" s="19">
        <v>55</v>
      </c>
      <c r="AG139" s="13">
        <v>24</v>
      </c>
      <c r="AH139" s="13">
        <v>25</v>
      </c>
      <c r="AI139" s="13">
        <v>6</v>
      </c>
      <c r="AJ139" s="21">
        <v>40</v>
      </c>
      <c r="AK139" s="21">
        <v>4</v>
      </c>
      <c r="AL139" s="21">
        <v>2.5</v>
      </c>
      <c r="AM139" s="21">
        <v>4.2</v>
      </c>
      <c r="AN139" s="13">
        <v>3.4</v>
      </c>
      <c r="AO139" s="13">
        <v>5</v>
      </c>
      <c r="AP139" s="13">
        <v>35</v>
      </c>
      <c r="AQ139" s="11">
        <f t="shared" si="165"/>
        <v>6170</v>
      </c>
      <c r="AR139" s="13">
        <f t="shared" si="186"/>
        <v>516.336</v>
      </c>
      <c r="AS139" s="13">
        <f t="shared" si="187"/>
        <v>358.656</v>
      </c>
      <c r="AT139" s="1">
        <f t="shared" si="173"/>
        <v>85</v>
      </c>
      <c r="AU139" s="1">
        <f t="shared" si="174"/>
        <v>26</v>
      </c>
      <c r="AV139" s="1" t="str">
        <f t="shared" si="188"/>
        <v>105</v>
      </c>
      <c r="AW139" s="1">
        <f t="shared" si="175"/>
        <v>2730</v>
      </c>
      <c r="AX139" s="1">
        <f t="shared" si="176"/>
        <v>80</v>
      </c>
      <c r="AY139" s="1">
        <f t="shared" si="177"/>
        <v>25</v>
      </c>
      <c r="AZ139" s="1" t="str">
        <f t="shared" si="189"/>
        <v>112</v>
      </c>
      <c r="BA139" s="1">
        <f t="shared" si="178"/>
        <v>2800</v>
      </c>
      <c r="BB139" s="1">
        <f t="shared" si="179"/>
        <v>5530</v>
      </c>
      <c r="BC139" s="1">
        <f t="shared" si="180"/>
        <v>63</v>
      </c>
      <c r="BE139" s="1" t="str">
        <f t="shared" si="181"/>
        <v>320</v>
      </c>
      <c r="BI139" s="1">
        <f t="shared" si="182"/>
        <v>16639.3</v>
      </c>
      <c r="BJ139" s="1">
        <f t="shared" si="183"/>
        <v>16997.956</v>
      </c>
      <c r="BK139" s="1">
        <f t="shared" si="184"/>
        <v>17155.636</v>
      </c>
      <c r="BM139" s="1" t="e">
        <f>BI139*#REF!*BL139/1000</f>
        <v>#REF!</v>
      </c>
      <c r="BN139" s="1" t="e">
        <f>BJ139*#REF!*BL139/1000</f>
        <v>#REF!</v>
      </c>
      <c r="BO139" s="1" t="e">
        <f>BK139*#REF!*BL139/1000</f>
        <v>#REF!</v>
      </c>
      <c r="BP139" s="3">
        <v>0.65</v>
      </c>
      <c r="BR139" s="1">
        <f t="shared" si="167"/>
        <v>0</v>
      </c>
      <c r="BS139" s="1">
        <f t="shared" si="168"/>
        <v>0</v>
      </c>
      <c r="BT139" s="1">
        <f t="shared" si="169"/>
        <v>0</v>
      </c>
    </row>
    <row r="140" spans="1:72">
      <c r="A140" s="1">
        <v>137</v>
      </c>
      <c r="B140" s="8" t="s">
        <v>79</v>
      </c>
      <c r="D140" s="1">
        <v>6170</v>
      </c>
      <c r="F140" s="1">
        <v>85</v>
      </c>
      <c r="G140" s="1">
        <v>26</v>
      </c>
      <c r="H140" s="1">
        <v>80</v>
      </c>
      <c r="I140" s="1">
        <v>25</v>
      </c>
      <c r="J140" s="1">
        <v>107</v>
      </c>
      <c r="K140" s="1">
        <f t="shared" si="166"/>
        <v>5530</v>
      </c>
      <c r="L140" s="1">
        <f t="shared" si="140"/>
        <v>17682.3</v>
      </c>
      <c r="M140" s="1">
        <f t="shared" si="141"/>
        <v>18040.956</v>
      </c>
      <c r="N140" s="1">
        <f t="shared" si="142"/>
        <v>18198.636</v>
      </c>
      <c r="O140" s="1">
        <f t="shared" si="185"/>
        <v>8270</v>
      </c>
      <c r="P140" s="1">
        <v>2420</v>
      </c>
      <c r="Q140" s="1">
        <v>1900</v>
      </c>
      <c r="R140" s="11" t="s">
        <v>81</v>
      </c>
      <c r="S140" s="13">
        <v>2316</v>
      </c>
      <c r="T140" s="13">
        <v>2065</v>
      </c>
      <c r="U140" s="13">
        <v>1624</v>
      </c>
      <c r="V140" s="14">
        <f t="shared" si="162"/>
        <v>6005</v>
      </c>
      <c r="W140" s="13">
        <f>1620*2</f>
        <v>3240</v>
      </c>
      <c r="X140" s="13">
        <f>285/2</f>
        <v>142.5</v>
      </c>
      <c r="Y140" s="13">
        <v>133.5</v>
      </c>
      <c r="Z140" s="13">
        <v>80</v>
      </c>
      <c r="AA140" s="11">
        <f t="shared" si="163"/>
        <v>6170</v>
      </c>
      <c r="AB140" s="12">
        <f t="shared" si="170"/>
        <v>1074.65</v>
      </c>
      <c r="AC140" s="18">
        <f t="shared" si="164"/>
        <v>11661.3</v>
      </c>
      <c r="AD140" s="17">
        <f t="shared" si="171"/>
        <v>12019.956</v>
      </c>
      <c r="AE140" s="17">
        <f t="shared" si="172"/>
        <v>12177.636</v>
      </c>
      <c r="AF140" s="19">
        <v>55</v>
      </c>
      <c r="AG140" s="13">
        <v>24</v>
      </c>
      <c r="AH140" s="13">
        <v>25</v>
      </c>
      <c r="AI140" s="13">
        <v>6</v>
      </c>
      <c r="AJ140" s="21">
        <v>40</v>
      </c>
      <c r="AK140" s="21">
        <v>4</v>
      </c>
      <c r="AL140" s="21">
        <v>2.5</v>
      </c>
      <c r="AM140" s="21">
        <v>4.2</v>
      </c>
      <c r="AN140" s="13">
        <v>3.4</v>
      </c>
      <c r="AO140" s="13">
        <v>5</v>
      </c>
      <c r="AP140" s="13">
        <v>35</v>
      </c>
      <c r="AQ140" s="11">
        <f t="shared" si="165"/>
        <v>6170</v>
      </c>
      <c r="AR140" s="13">
        <f t="shared" si="186"/>
        <v>516.336</v>
      </c>
      <c r="AS140" s="13">
        <f t="shared" si="187"/>
        <v>358.656</v>
      </c>
      <c r="AT140" s="1">
        <f t="shared" si="173"/>
        <v>85</v>
      </c>
      <c r="AU140" s="1">
        <f t="shared" si="174"/>
        <v>26</v>
      </c>
      <c r="AV140" s="1" t="str">
        <f t="shared" si="188"/>
        <v>105</v>
      </c>
      <c r="AW140" s="1">
        <f t="shared" si="175"/>
        <v>2730</v>
      </c>
      <c r="AX140" s="1">
        <f t="shared" si="176"/>
        <v>80</v>
      </c>
      <c r="AY140" s="1">
        <f t="shared" si="177"/>
        <v>25</v>
      </c>
      <c r="AZ140" s="1" t="str">
        <f t="shared" si="189"/>
        <v>112</v>
      </c>
      <c r="BA140" s="1">
        <f t="shared" si="178"/>
        <v>2800</v>
      </c>
      <c r="BB140" s="1">
        <f t="shared" si="179"/>
        <v>5530</v>
      </c>
      <c r="BC140" s="1">
        <f t="shared" si="180"/>
        <v>107</v>
      </c>
      <c r="BE140" s="1" t="str">
        <f t="shared" si="181"/>
        <v>491</v>
      </c>
      <c r="BI140" s="1">
        <f t="shared" si="182"/>
        <v>17682.3</v>
      </c>
      <c r="BJ140" s="1">
        <f t="shared" si="183"/>
        <v>18040.956</v>
      </c>
      <c r="BK140" s="1">
        <f t="shared" si="184"/>
        <v>18198.636</v>
      </c>
      <c r="BM140" s="1" t="e">
        <f>BI140*#REF!*BL140/1000</f>
        <v>#REF!</v>
      </c>
      <c r="BN140" s="1" t="e">
        <f>BJ140*#REF!*BL140/1000</f>
        <v>#REF!</v>
      </c>
      <c r="BO140" s="1" t="e">
        <f>BK140*#REF!*BL140/1000</f>
        <v>#REF!</v>
      </c>
      <c r="BP140" s="3">
        <v>0.64</v>
      </c>
      <c r="BR140" s="1">
        <f t="shared" si="167"/>
        <v>0</v>
      </c>
      <c r="BS140" s="1">
        <f t="shared" si="168"/>
        <v>0</v>
      </c>
      <c r="BT140" s="1">
        <f t="shared" si="169"/>
        <v>0</v>
      </c>
    </row>
    <row r="141" spans="1:72">
      <c r="A141" s="1">
        <v>138</v>
      </c>
      <c r="B141" s="8" t="s">
        <v>79</v>
      </c>
      <c r="D141" s="1">
        <v>6170</v>
      </c>
      <c r="F141" s="1">
        <v>85</v>
      </c>
      <c r="G141" s="1">
        <v>26</v>
      </c>
      <c r="H141" s="1">
        <v>80</v>
      </c>
      <c r="I141" s="1">
        <v>25</v>
      </c>
      <c r="J141" s="1">
        <v>107</v>
      </c>
      <c r="K141" s="1">
        <f t="shared" si="166"/>
        <v>5530</v>
      </c>
      <c r="L141" s="1">
        <f t="shared" si="140"/>
        <v>17902.3</v>
      </c>
      <c r="M141" s="1">
        <f t="shared" si="141"/>
        <v>18260.956</v>
      </c>
      <c r="N141" s="1">
        <f t="shared" si="142"/>
        <v>18418.636</v>
      </c>
      <c r="O141" s="1">
        <f t="shared" si="185"/>
        <v>8270</v>
      </c>
      <c r="P141" s="1">
        <v>2420</v>
      </c>
      <c r="Q141" s="1">
        <v>1900</v>
      </c>
      <c r="R141" s="11" t="s">
        <v>82</v>
      </c>
      <c r="S141" s="13">
        <v>2316</v>
      </c>
      <c r="T141" s="13">
        <v>2065</v>
      </c>
      <c r="U141" s="13">
        <v>1624</v>
      </c>
      <c r="V141" s="14">
        <f t="shared" si="162"/>
        <v>6005</v>
      </c>
      <c r="W141" s="13">
        <f>1730*2</f>
        <v>3460</v>
      </c>
      <c r="X141" s="13">
        <f>285/2</f>
        <v>142.5</v>
      </c>
      <c r="Y141" s="13">
        <v>133.5</v>
      </c>
      <c r="Z141" s="13">
        <v>80</v>
      </c>
      <c r="AA141" s="11">
        <f t="shared" si="163"/>
        <v>6170</v>
      </c>
      <c r="AB141" s="12">
        <f t="shared" si="170"/>
        <v>1074.65</v>
      </c>
      <c r="AC141" s="18">
        <f t="shared" si="164"/>
        <v>11881.3</v>
      </c>
      <c r="AD141" s="17">
        <f t="shared" si="171"/>
        <v>12239.956</v>
      </c>
      <c r="AE141" s="17">
        <f t="shared" si="172"/>
        <v>12397.636</v>
      </c>
      <c r="AF141" s="19">
        <v>55</v>
      </c>
      <c r="AG141" s="13">
        <v>24</v>
      </c>
      <c r="AH141" s="13">
        <v>25</v>
      </c>
      <c r="AI141" s="13">
        <v>6</v>
      </c>
      <c r="AJ141" s="21">
        <v>40</v>
      </c>
      <c r="AK141" s="21">
        <v>4</v>
      </c>
      <c r="AL141" s="21">
        <v>2.5</v>
      </c>
      <c r="AM141" s="21">
        <v>4.2</v>
      </c>
      <c r="AN141" s="13">
        <v>3.4</v>
      </c>
      <c r="AO141" s="13">
        <v>5</v>
      </c>
      <c r="AP141" s="13">
        <v>35</v>
      </c>
      <c r="AQ141" s="11">
        <f t="shared" si="165"/>
        <v>6170</v>
      </c>
      <c r="AR141" s="13">
        <f t="shared" si="186"/>
        <v>516.336</v>
      </c>
      <c r="AS141" s="13">
        <f t="shared" si="187"/>
        <v>358.656</v>
      </c>
      <c r="AT141" s="1">
        <f t="shared" si="173"/>
        <v>85</v>
      </c>
      <c r="AU141" s="1">
        <f t="shared" si="174"/>
        <v>26</v>
      </c>
      <c r="AV141" s="1" t="str">
        <f t="shared" si="188"/>
        <v>105</v>
      </c>
      <c r="AW141" s="1">
        <f t="shared" si="175"/>
        <v>2730</v>
      </c>
      <c r="AX141" s="1">
        <f t="shared" si="176"/>
        <v>80</v>
      </c>
      <c r="AY141" s="1">
        <f t="shared" si="177"/>
        <v>25</v>
      </c>
      <c r="AZ141" s="1" t="str">
        <f t="shared" si="189"/>
        <v>112</v>
      </c>
      <c r="BA141" s="1">
        <f t="shared" si="178"/>
        <v>2800</v>
      </c>
      <c r="BB141" s="1">
        <f t="shared" si="179"/>
        <v>5530</v>
      </c>
      <c r="BC141" s="1">
        <f t="shared" si="180"/>
        <v>107</v>
      </c>
      <c r="BE141" s="1" t="str">
        <f t="shared" si="181"/>
        <v>491</v>
      </c>
      <c r="BI141" s="1">
        <f t="shared" si="182"/>
        <v>17902.3</v>
      </c>
      <c r="BJ141" s="1">
        <f t="shared" si="183"/>
        <v>18260.956</v>
      </c>
      <c r="BK141" s="1">
        <f t="shared" si="184"/>
        <v>18418.636</v>
      </c>
      <c r="BM141" s="1" t="e">
        <f>BI141*#REF!*BL141/1000</f>
        <v>#REF!</v>
      </c>
      <c r="BN141" s="1" t="e">
        <f>BJ141*#REF!*BL141/1000</f>
        <v>#REF!</v>
      </c>
      <c r="BO141" s="1" t="e">
        <f>BK141*#REF!*BL141/1000</f>
        <v>#REF!</v>
      </c>
      <c r="BP141" s="3">
        <v>0.63</v>
      </c>
      <c r="BR141" s="1">
        <f t="shared" si="167"/>
        <v>0</v>
      </c>
      <c r="BS141" s="1">
        <f t="shared" si="168"/>
        <v>0</v>
      </c>
      <c r="BT141" s="1">
        <f t="shared" si="169"/>
        <v>0</v>
      </c>
    </row>
    <row r="142" spans="1:72">
      <c r="A142" s="1">
        <v>139</v>
      </c>
      <c r="B142" s="8" t="s">
        <v>79</v>
      </c>
      <c r="D142" s="1">
        <v>6170</v>
      </c>
      <c r="F142" s="1">
        <v>85</v>
      </c>
      <c r="G142" s="1">
        <v>26</v>
      </c>
      <c r="H142" s="1">
        <v>80</v>
      </c>
      <c r="I142" s="1">
        <v>25</v>
      </c>
      <c r="J142" s="1">
        <v>63</v>
      </c>
      <c r="K142" s="1">
        <f t="shared" si="166"/>
        <v>5530</v>
      </c>
      <c r="L142" s="1">
        <f t="shared" si="140"/>
        <v>18083.72</v>
      </c>
      <c r="M142" s="1">
        <f t="shared" si="141"/>
        <v>18442.376</v>
      </c>
      <c r="N142" s="1">
        <f t="shared" si="142"/>
        <v>18600.056</v>
      </c>
      <c r="O142" s="1">
        <f t="shared" si="185"/>
        <v>8270</v>
      </c>
      <c r="P142" s="1">
        <v>2420</v>
      </c>
      <c r="Q142" s="1">
        <v>1900</v>
      </c>
      <c r="R142" s="11" t="s">
        <v>83</v>
      </c>
      <c r="S142" s="13">
        <v>2571</v>
      </c>
      <c r="T142" s="13">
        <v>2405</v>
      </c>
      <c r="U142" s="13">
        <v>1839</v>
      </c>
      <c r="V142" s="14">
        <f t="shared" si="162"/>
        <v>6815</v>
      </c>
      <c r="W142" s="13">
        <v>2800</v>
      </c>
      <c r="X142" s="13">
        <f>314/2</f>
        <v>157</v>
      </c>
      <c r="Y142" s="13">
        <v>133.5</v>
      </c>
      <c r="Z142" s="13">
        <v>80</v>
      </c>
      <c r="AA142" s="11">
        <f t="shared" si="163"/>
        <v>6170</v>
      </c>
      <c r="AB142" s="12">
        <f t="shared" si="170"/>
        <v>1175.86</v>
      </c>
      <c r="AC142" s="18">
        <f t="shared" si="164"/>
        <v>12233.72</v>
      </c>
      <c r="AD142" s="17">
        <f t="shared" si="171"/>
        <v>12592.376</v>
      </c>
      <c r="AE142" s="17">
        <f t="shared" si="172"/>
        <v>12750.056</v>
      </c>
      <c r="AF142" s="19">
        <v>55</v>
      </c>
      <c r="AG142" s="13">
        <v>24</v>
      </c>
      <c r="AH142" s="13">
        <v>25</v>
      </c>
      <c r="AI142" s="13">
        <v>6</v>
      </c>
      <c r="AJ142" s="21">
        <v>40</v>
      </c>
      <c r="AK142" s="21">
        <v>4</v>
      </c>
      <c r="AL142" s="21">
        <v>2.5</v>
      </c>
      <c r="AM142" s="21">
        <v>4.2</v>
      </c>
      <c r="AN142" s="13">
        <v>3.4</v>
      </c>
      <c r="AO142" s="13">
        <v>5</v>
      </c>
      <c r="AP142" s="13">
        <v>35</v>
      </c>
      <c r="AQ142" s="11">
        <f t="shared" si="165"/>
        <v>6170</v>
      </c>
      <c r="AR142" s="13">
        <f t="shared" si="186"/>
        <v>516.336</v>
      </c>
      <c r="AS142" s="13">
        <f t="shared" si="187"/>
        <v>358.656</v>
      </c>
      <c r="AT142" s="1">
        <f t="shared" si="173"/>
        <v>85</v>
      </c>
      <c r="AU142" s="1">
        <f t="shared" si="174"/>
        <v>26</v>
      </c>
      <c r="AV142" s="1" t="str">
        <f t="shared" si="188"/>
        <v>105</v>
      </c>
      <c r="AW142" s="1">
        <f t="shared" si="175"/>
        <v>2730</v>
      </c>
      <c r="AX142" s="1">
        <f t="shared" si="176"/>
        <v>80</v>
      </c>
      <c r="AY142" s="1">
        <f t="shared" si="177"/>
        <v>25</v>
      </c>
      <c r="AZ142" s="1" t="str">
        <f t="shared" si="189"/>
        <v>112</v>
      </c>
      <c r="BA142" s="1">
        <f t="shared" si="178"/>
        <v>2800</v>
      </c>
      <c r="BB142" s="1">
        <f t="shared" si="179"/>
        <v>5530</v>
      </c>
      <c r="BC142" s="1">
        <f t="shared" si="180"/>
        <v>63</v>
      </c>
      <c r="BE142" s="1" t="str">
        <f t="shared" si="181"/>
        <v>320</v>
      </c>
      <c r="BI142" s="1">
        <f t="shared" si="182"/>
        <v>18083.72</v>
      </c>
      <c r="BJ142" s="1">
        <f t="shared" si="183"/>
        <v>18442.376</v>
      </c>
      <c r="BK142" s="1">
        <f t="shared" si="184"/>
        <v>18600.056</v>
      </c>
      <c r="BM142" s="1" t="e">
        <f>BI142*#REF!*BL142/1000</f>
        <v>#REF!</v>
      </c>
      <c r="BN142" s="1" t="e">
        <f>BJ142*#REF!*BL142/1000</f>
        <v>#REF!</v>
      </c>
      <c r="BO142" s="1" t="e">
        <f>BK142*#REF!*BL142/1000</f>
        <v>#REF!</v>
      </c>
      <c r="BP142" s="3">
        <v>0.61</v>
      </c>
      <c r="BR142" s="1">
        <f t="shared" si="167"/>
        <v>0</v>
      </c>
      <c r="BS142" s="1">
        <f t="shared" si="168"/>
        <v>0</v>
      </c>
      <c r="BT142" s="1">
        <f t="shared" si="169"/>
        <v>0</v>
      </c>
    </row>
    <row r="143" spans="1:72">
      <c r="A143" s="1">
        <v>140</v>
      </c>
      <c r="B143" s="8" t="s">
        <v>79</v>
      </c>
      <c r="D143" s="1">
        <v>6170</v>
      </c>
      <c r="F143" s="1">
        <v>85</v>
      </c>
      <c r="G143" s="1">
        <v>26</v>
      </c>
      <c r="H143" s="1">
        <v>80</v>
      </c>
      <c r="I143" s="1">
        <v>25</v>
      </c>
      <c r="J143" s="1">
        <v>107</v>
      </c>
      <c r="K143" s="1">
        <f t="shared" si="166"/>
        <v>5530</v>
      </c>
      <c r="L143" s="1">
        <f t="shared" si="140"/>
        <v>19822.72</v>
      </c>
      <c r="M143" s="1">
        <f t="shared" si="141"/>
        <v>20181.376</v>
      </c>
      <c r="N143" s="1">
        <f t="shared" si="142"/>
        <v>20339.056</v>
      </c>
      <c r="O143" s="1">
        <f t="shared" si="185"/>
        <v>8270</v>
      </c>
      <c r="P143" s="1">
        <v>2420</v>
      </c>
      <c r="Q143" s="1">
        <v>1900</v>
      </c>
      <c r="R143" s="11" t="s">
        <v>84</v>
      </c>
      <c r="S143" s="13">
        <v>2571</v>
      </c>
      <c r="T143" s="13">
        <v>2405</v>
      </c>
      <c r="U143" s="13">
        <v>1839</v>
      </c>
      <c r="V143" s="14">
        <f t="shared" si="162"/>
        <v>6815</v>
      </c>
      <c r="W143" s="13">
        <f>2184*2</f>
        <v>4368</v>
      </c>
      <c r="X143" s="13">
        <f>314/2</f>
        <v>157</v>
      </c>
      <c r="Y143" s="13">
        <v>133.5</v>
      </c>
      <c r="Z143" s="13">
        <v>80</v>
      </c>
      <c r="AA143" s="11">
        <f t="shared" si="163"/>
        <v>6170</v>
      </c>
      <c r="AB143" s="12">
        <f t="shared" si="170"/>
        <v>1175.86</v>
      </c>
      <c r="AC143" s="18">
        <f t="shared" si="164"/>
        <v>13801.72</v>
      </c>
      <c r="AD143" s="17">
        <f t="shared" si="171"/>
        <v>14160.376</v>
      </c>
      <c r="AE143" s="17">
        <f t="shared" si="172"/>
        <v>14318.056</v>
      </c>
      <c r="AF143" s="19">
        <v>55</v>
      </c>
      <c r="AG143" s="13">
        <v>24</v>
      </c>
      <c r="AH143" s="13">
        <v>25</v>
      </c>
      <c r="AI143" s="13">
        <v>6</v>
      </c>
      <c r="AJ143" s="21">
        <v>40</v>
      </c>
      <c r="AK143" s="21">
        <v>4</v>
      </c>
      <c r="AL143" s="21">
        <v>2.5</v>
      </c>
      <c r="AM143" s="21">
        <v>4.2</v>
      </c>
      <c r="AN143" s="13">
        <v>3.4</v>
      </c>
      <c r="AO143" s="13">
        <v>5</v>
      </c>
      <c r="AP143" s="13">
        <v>35</v>
      </c>
      <c r="AQ143" s="11">
        <f t="shared" si="165"/>
        <v>6170</v>
      </c>
      <c r="AR143" s="13">
        <f t="shared" si="186"/>
        <v>516.336</v>
      </c>
      <c r="AS143" s="13">
        <f t="shared" si="187"/>
        <v>358.656</v>
      </c>
      <c r="AT143" s="1">
        <f t="shared" si="173"/>
        <v>85</v>
      </c>
      <c r="AU143" s="1">
        <f t="shared" si="174"/>
        <v>26</v>
      </c>
      <c r="AV143" s="1" t="str">
        <f t="shared" si="188"/>
        <v>105</v>
      </c>
      <c r="AW143" s="1">
        <f t="shared" si="175"/>
        <v>2730</v>
      </c>
      <c r="AX143" s="1">
        <f t="shared" si="176"/>
        <v>80</v>
      </c>
      <c r="AY143" s="1">
        <f t="shared" si="177"/>
        <v>25</v>
      </c>
      <c r="AZ143" s="1" t="str">
        <f t="shared" si="189"/>
        <v>112</v>
      </c>
      <c r="BA143" s="1">
        <f t="shared" si="178"/>
        <v>2800</v>
      </c>
      <c r="BB143" s="1">
        <f t="shared" si="179"/>
        <v>5530</v>
      </c>
      <c r="BC143" s="1">
        <f t="shared" si="180"/>
        <v>107</v>
      </c>
      <c r="BE143" s="1" t="str">
        <f t="shared" si="181"/>
        <v>491</v>
      </c>
      <c r="BI143" s="1">
        <f t="shared" si="182"/>
        <v>19822.72</v>
      </c>
      <c r="BJ143" s="1">
        <f t="shared" si="183"/>
        <v>20181.376</v>
      </c>
      <c r="BK143" s="1">
        <f t="shared" si="184"/>
        <v>20339.056</v>
      </c>
      <c r="BM143" s="1" t="e">
        <f>BI143*#REF!*BL143/1000</f>
        <v>#REF!</v>
      </c>
      <c r="BN143" s="1" t="e">
        <f>BJ143*#REF!*BL143/1000</f>
        <v>#REF!</v>
      </c>
      <c r="BO143" s="1" t="e">
        <f>BK143*#REF!*BL143/1000</f>
        <v>#REF!</v>
      </c>
      <c r="BP143" s="3">
        <v>0.59</v>
      </c>
      <c r="BR143" s="1">
        <f t="shared" si="167"/>
        <v>0</v>
      </c>
      <c r="BS143" s="1">
        <f t="shared" si="168"/>
        <v>0</v>
      </c>
      <c r="BT143" s="1">
        <f t="shared" si="169"/>
        <v>0</v>
      </c>
    </row>
    <row r="144" spans="1:72">
      <c r="A144" s="1">
        <v>141</v>
      </c>
      <c r="B144" s="8" t="s">
        <v>79</v>
      </c>
      <c r="D144" s="1">
        <v>6170</v>
      </c>
      <c r="F144" s="1">
        <v>85</v>
      </c>
      <c r="G144" s="1">
        <v>26</v>
      </c>
      <c r="H144" s="1">
        <v>80</v>
      </c>
      <c r="I144" s="1">
        <v>25</v>
      </c>
      <c r="J144" s="1">
        <v>107</v>
      </c>
      <c r="K144" s="1">
        <f t="shared" si="166"/>
        <v>5530</v>
      </c>
      <c r="L144" s="1">
        <f t="shared" si="140"/>
        <v>20174.72</v>
      </c>
      <c r="M144" s="1">
        <f t="shared" si="141"/>
        <v>20533.376</v>
      </c>
      <c r="N144" s="1">
        <f t="shared" si="142"/>
        <v>20691.056</v>
      </c>
      <c r="O144" s="1">
        <f t="shared" si="185"/>
        <v>8270</v>
      </c>
      <c r="P144" s="1">
        <v>2420</v>
      </c>
      <c r="Q144" s="1">
        <v>1900</v>
      </c>
      <c r="R144" s="11" t="s">
        <v>82</v>
      </c>
      <c r="S144" s="13">
        <v>2571</v>
      </c>
      <c r="T144" s="13">
        <v>2405</v>
      </c>
      <c r="U144" s="13">
        <v>1839</v>
      </c>
      <c r="V144" s="14">
        <f t="shared" si="162"/>
        <v>6815</v>
      </c>
      <c r="W144" s="13">
        <f>2360*2</f>
        <v>4720</v>
      </c>
      <c r="X144" s="13">
        <f>314/2</f>
        <v>157</v>
      </c>
      <c r="Y144" s="13">
        <v>133.5</v>
      </c>
      <c r="Z144" s="13">
        <v>80</v>
      </c>
      <c r="AA144" s="11">
        <f t="shared" si="163"/>
        <v>6170</v>
      </c>
      <c r="AB144" s="12">
        <f t="shared" si="170"/>
        <v>1175.86</v>
      </c>
      <c r="AC144" s="18">
        <f t="shared" si="164"/>
        <v>14153.72</v>
      </c>
      <c r="AD144" s="17">
        <f t="shared" si="171"/>
        <v>14512.376</v>
      </c>
      <c r="AE144" s="17">
        <f t="shared" si="172"/>
        <v>14670.056</v>
      </c>
      <c r="AF144" s="19">
        <v>55</v>
      </c>
      <c r="AG144" s="13">
        <v>24</v>
      </c>
      <c r="AH144" s="13">
        <v>25</v>
      </c>
      <c r="AI144" s="13">
        <v>6</v>
      </c>
      <c r="AJ144" s="21">
        <v>40</v>
      </c>
      <c r="AK144" s="21">
        <v>4</v>
      </c>
      <c r="AL144" s="21">
        <v>2.5</v>
      </c>
      <c r="AM144" s="21">
        <v>4.2</v>
      </c>
      <c r="AN144" s="13">
        <v>3.4</v>
      </c>
      <c r="AO144" s="13">
        <v>5</v>
      </c>
      <c r="AP144" s="13">
        <v>35</v>
      </c>
      <c r="AQ144" s="11">
        <f t="shared" si="165"/>
        <v>6170</v>
      </c>
      <c r="AR144" s="13">
        <f t="shared" si="186"/>
        <v>516.336</v>
      </c>
      <c r="AS144" s="13">
        <f t="shared" si="187"/>
        <v>358.656</v>
      </c>
      <c r="AT144" s="1">
        <f t="shared" si="173"/>
        <v>85</v>
      </c>
      <c r="AU144" s="1">
        <f t="shared" si="174"/>
        <v>26</v>
      </c>
      <c r="AV144" s="1" t="str">
        <f t="shared" si="188"/>
        <v>105</v>
      </c>
      <c r="AW144" s="1">
        <f t="shared" si="175"/>
        <v>2730</v>
      </c>
      <c r="AX144" s="1">
        <f t="shared" si="176"/>
        <v>80</v>
      </c>
      <c r="AY144" s="1">
        <f t="shared" si="177"/>
        <v>25</v>
      </c>
      <c r="AZ144" s="1" t="str">
        <f t="shared" si="189"/>
        <v>112</v>
      </c>
      <c r="BA144" s="1">
        <f t="shared" si="178"/>
        <v>2800</v>
      </c>
      <c r="BB144" s="1">
        <f t="shared" si="179"/>
        <v>5530</v>
      </c>
      <c r="BC144" s="1">
        <f t="shared" si="180"/>
        <v>107</v>
      </c>
      <c r="BE144" s="1" t="str">
        <f t="shared" si="181"/>
        <v>491</v>
      </c>
      <c r="BI144" s="1">
        <f t="shared" si="182"/>
        <v>20174.72</v>
      </c>
      <c r="BJ144" s="1">
        <f t="shared" si="183"/>
        <v>20533.376</v>
      </c>
      <c r="BK144" s="1">
        <f t="shared" si="184"/>
        <v>20691.056</v>
      </c>
      <c r="BM144" s="1" t="e">
        <f>BI144*#REF!*BL144/1000</f>
        <v>#REF!</v>
      </c>
      <c r="BN144" s="1" t="e">
        <f>BJ144*#REF!*BL144/1000</f>
        <v>#REF!</v>
      </c>
      <c r="BO144" s="1" t="e">
        <f>BK144*#REF!*BL144/1000</f>
        <v>#REF!</v>
      </c>
      <c r="BP144" s="3">
        <v>0.56</v>
      </c>
      <c r="BR144" s="1">
        <f t="shared" si="167"/>
        <v>0</v>
      </c>
      <c r="BS144" s="1">
        <f t="shared" si="168"/>
        <v>0</v>
      </c>
      <c r="BT144" s="1">
        <f t="shared" si="169"/>
        <v>0</v>
      </c>
    </row>
    <row r="145" spans="1:72">
      <c r="A145" s="1">
        <v>142</v>
      </c>
      <c r="B145" s="8" t="s">
        <v>79</v>
      </c>
      <c r="C145" s="1">
        <v>250</v>
      </c>
      <c r="D145" s="1">
        <v>7130</v>
      </c>
      <c r="F145" s="1">
        <v>85</v>
      </c>
      <c r="G145" s="1">
        <v>32</v>
      </c>
      <c r="H145" s="1">
        <v>80</v>
      </c>
      <c r="I145" s="1">
        <v>31</v>
      </c>
      <c r="J145" s="1">
        <v>25</v>
      </c>
      <c r="K145" s="1">
        <f t="shared" si="166"/>
        <v>6832</v>
      </c>
      <c r="L145" s="1">
        <f t="shared" si="140"/>
        <v>14160.64</v>
      </c>
      <c r="M145" s="1">
        <f t="shared" si="141"/>
        <v>14541.184</v>
      </c>
      <c r="N145" s="1">
        <f t="shared" si="142"/>
        <v>14721.904</v>
      </c>
      <c r="O145" s="1">
        <f t="shared" si="185"/>
        <v>9230</v>
      </c>
      <c r="P145" s="1">
        <v>2420</v>
      </c>
      <c r="Q145" s="1">
        <v>1900</v>
      </c>
      <c r="R145" s="11">
        <v>320</v>
      </c>
      <c r="S145" s="13">
        <v>1672</v>
      </c>
      <c r="T145" s="13">
        <v>1123</v>
      </c>
      <c r="U145" s="13">
        <v>1172</v>
      </c>
      <c r="V145" s="14">
        <f t="shared" ref="V145:V150" si="190">S145+T145+U145</f>
        <v>3967</v>
      </c>
      <c r="W145" s="13">
        <v>740</v>
      </c>
      <c r="X145" s="13">
        <f>256/2</f>
        <v>128</v>
      </c>
      <c r="Y145" s="13">
        <v>133.5</v>
      </c>
      <c r="Z145" s="13">
        <v>70</v>
      </c>
      <c r="AA145" s="11">
        <f t="shared" si="163"/>
        <v>7130</v>
      </c>
      <c r="AB145" s="12">
        <f t="shared" si="170"/>
        <v>1086.32</v>
      </c>
      <c r="AC145" s="18">
        <f t="shared" ref="AC145:AC208" si="191">V145+AB145*2+W145+Y145*2</f>
        <v>7146.64</v>
      </c>
      <c r="AD145" s="17">
        <f t="shared" si="171"/>
        <v>7527.184</v>
      </c>
      <c r="AE145" s="17">
        <f t="shared" si="172"/>
        <v>7707.904</v>
      </c>
      <c r="AF145" s="19">
        <v>55</v>
      </c>
      <c r="AG145" s="13">
        <v>24</v>
      </c>
      <c r="AH145" s="13">
        <v>25</v>
      </c>
      <c r="AI145" s="13">
        <v>6</v>
      </c>
      <c r="AJ145" s="21">
        <v>40</v>
      </c>
      <c r="AK145" s="21">
        <v>4</v>
      </c>
      <c r="AL145" s="21">
        <v>2.5</v>
      </c>
      <c r="AM145" s="21">
        <v>4.2</v>
      </c>
      <c r="AN145" s="13">
        <v>3.4</v>
      </c>
      <c r="AO145" s="13">
        <v>5</v>
      </c>
      <c r="AP145" s="13">
        <v>35</v>
      </c>
      <c r="AQ145" s="11">
        <f t="shared" si="165"/>
        <v>7130</v>
      </c>
      <c r="AR145" s="13">
        <f t="shared" si="186"/>
        <v>561.264</v>
      </c>
      <c r="AS145" s="13">
        <f t="shared" si="187"/>
        <v>380.544</v>
      </c>
      <c r="AT145" s="1">
        <f t="shared" si="173"/>
        <v>85</v>
      </c>
      <c r="AU145" s="1">
        <f t="shared" si="174"/>
        <v>32</v>
      </c>
      <c r="AV145" s="1" t="str">
        <f t="shared" si="188"/>
        <v>105</v>
      </c>
      <c r="AW145" s="1">
        <f t="shared" si="175"/>
        <v>3360</v>
      </c>
      <c r="AX145" s="1">
        <f t="shared" si="176"/>
        <v>80</v>
      </c>
      <c r="AY145" s="1">
        <f t="shared" si="177"/>
        <v>31</v>
      </c>
      <c r="AZ145" s="1" t="str">
        <f t="shared" si="189"/>
        <v>112</v>
      </c>
      <c r="BA145" s="1">
        <f t="shared" si="178"/>
        <v>3472</v>
      </c>
      <c r="BB145" s="1">
        <f t="shared" si="179"/>
        <v>6832</v>
      </c>
      <c r="BC145" s="1">
        <f t="shared" si="180"/>
        <v>25</v>
      </c>
      <c r="BE145" s="1" t="str">
        <f t="shared" si="181"/>
        <v>182</v>
      </c>
      <c r="BI145" s="1">
        <f t="shared" si="182"/>
        <v>14160.64</v>
      </c>
      <c r="BJ145" s="1">
        <f t="shared" si="183"/>
        <v>14541.184</v>
      </c>
      <c r="BK145" s="1">
        <f t="shared" si="184"/>
        <v>14721.904</v>
      </c>
      <c r="BM145" s="1" t="e">
        <f>BI145*#REF!*BL145/1000</f>
        <v>#REF!</v>
      </c>
      <c r="BN145" s="1" t="e">
        <f>BJ145*#REF!*BL145/1000</f>
        <v>#REF!</v>
      </c>
      <c r="BO145" s="1" t="e">
        <f>BK145*#REF!*BL145/1000</f>
        <v>#REF!</v>
      </c>
      <c r="BP145" s="3">
        <v>0.6</v>
      </c>
      <c r="BR145" s="1">
        <f t="shared" si="167"/>
        <v>0</v>
      </c>
      <c r="BS145" s="1">
        <f t="shared" si="168"/>
        <v>0</v>
      </c>
      <c r="BT145" s="1">
        <f t="shared" si="169"/>
        <v>0</v>
      </c>
    </row>
    <row r="146" spans="1:72">
      <c r="A146" s="1">
        <v>143</v>
      </c>
      <c r="B146" s="8" t="s">
        <v>79</v>
      </c>
      <c r="D146" s="1">
        <v>7130</v>
      </c>
      <c r="F146" s="1">
        <v>85</v>
      </c>
      <c r="G146" s="1">
        <v>32</v>
      </c>
      <c r="H146" s="1">
        <v>80</v>
      </c>
      <c r="I146" s="1">
        <v>31</v>
      </c>
      <c r="J146" s="1">
        <v>25</v>
      </c>
      <c r="K146" s="1">
        <f t="shared" si="166"/>
        <v>6832</v>
      </c>
      <c r="L146" s="1">
        <f t="shared" si="140"/>
        <v>14524.64</v>
      </c>
      <c r="M146" s="1">
        <f t="shared" si="141"/>
        <v>14905.184</v>
      </c>
      <c r="N146" s="1">
        <f t="shared" si="142"/>
        <v>15085.904</v>
      </c>
      <c r="O146" s="1">
        <f t="shared" si="185"/>
        <v>9230</v>
      </c>
      <c r="P146" s="1">
        <v>2420</v>
      </c>
      <c r="Q146" s="1">
        <v>1900</v>
      </c>
      <c r="R146" s="11">
        <v>360</v>
      </c>
      <c r="S146" s="13">
        <v>1776</v>
      </c>
      <c r="T146" s="13">
        <v>1123</v>
      </c>
      <c r="U146" s="13">
        <v>1172</v>
      </c>
      <c r="V146" s="14">
        <f t="shared" si="190"/>
        <v>4071</v>
      </c>
      <c r="W146" s="13">
        <v>1000</v>
      </c>
      <c r="X146" s="13">
        <f>256/2</f>
        <v>128</v>
      </c>
      <c r="Y146" s="13">
        <v>133.5</v>
      </c>
      <c r="Z146" s="13">
        <v>70</v>
      </c>
      <c r="AA146" s="11">
        <f t="shared" si="163"/>
        <v>7130</v>
      </c>
      <c r="AB146" s="12">
        <f t="shared" si="170"/>
        <v>1086.32</v>
      </c>
      <c r="AC146" s="18">
        <f t="shared" si="191"/>
        <v>7510.64</v>
      </c>
      <c r="AD146" s="17">
        <f t="shared" si="171"/>
        <v>7891.184</v>
      </c>
      <c r="AE146" s="17">
        <f t="shared" si="172"/>
        <v>8071.904</v>
      </c>
      <c r="AF146" s="19">
        <v>55</v>
      </c>
      <c r="AG146" s="13">
        <v>24</v>
      </c>
      <c r="AH146" s="13">
        <v>25</v>
      </c>
      <c r="AI146" s="13">
        <v>6</v>
      </c>
      <c r="AJ146" s="21">
        <v>40</v>
      </c>
      <c r="AK146" s="21">
        <v>4</v>
      </c>
      <c r="AL146" s="21">
        <v>2.5</v>
      </c>
      <c r="AM146" s="21">
        <v>4.2</v>
      </c>
      <c r="AN146" s="13">
        <v>3.4</v>
      </c>
      <c r="AO146" s="13">
        <v>5</v>
      </c>
      <c r="AP146" s="13">
        <v>35</v>
      </c>
      <c r="AQ146" s="11">
        <f t="shared" si="165"/>
        <v>7130</v>
      </c>
      <c r="AR146" s="13">
        <f t="shared" si="186"/>
        <v>561.264</v>
      </c>
      <c r="AS146" s="13">
        <f t="shared" si="187"/>
        <v>380.544</v>
      </c>
      <c r="AT146" s="1">
        <f t="shared" si="173"/>
        <v>85</v>
      </c>
      <c r="AU146" s="1">
        <f t="shared" si="174"/>
        <v>32</v>
      </c>
      <c r="AV146" s="1" t="str">
        <f t="shared" si="188"/>
        <v>105</v>
      </c>
      <c r="AW146" s="1">
        <f t="shared" si="175"/>
        <v>3360</v>
      </c>
      <c r="AX146" s="1">
        <f t="shared" si="176"/>
        <v>80</v>
      </c>
      <c r="AY146" s="1">
        <f t="shared" si="177"/>
        <v>31</v>
      </c>
      <c r="AZ146" s="1" t="str">
        <f t="shared" si="189"/>
        <v>112</v>
      </c>
      <c r="BA146" s="1">
        <f t="shared" si="178"/>
        <v>3472</v>
      </c>
      <c r="BB146" s="1">
        <f t="shared" si="179"/>
        <v>6832</v>
      </c>
      <c r="BC146" s="1">
        <f t="shared" si="180"/>
        <v>25</v>
      </c>
      <c r="BE146" s="1" t="str">
        <f t="shared" si="181"/>
        <v>182</v>
      </c>
      <c r="BI146" s="1">
        <f t="shared" si="182"/>
        <v>14524.64</v>
      </c>
      <c r="BJ146" s="1">
        <f t="shared" si="183"/>
        <v>14905.184</v>
      </c>
      <c r="BK146" s="1">
        <f t="shared" si="184"/>
        <v>15085.904</v>
      </c>
      <c r="BM146" s="1" t="e">
        <f>BI146*#REF!*BL146/1000</f>
        <v>#REF!</v>
      </c>
      <c r="BN146" s="1" t="e">
        <f>BJ146*#REF!*BL146/1000</f>
        <v>#REF!</v>
      </c>
      <c r="BO146" s="1" t="e">
        <f>BK146*#REF!*BL146/1000</f>
        <v>#REF!</v>
      </c>
      <c r="BP146" s="3">
        <v>0.58</v>
      </c>
      <c r="BR146" s="1">
        <f t="shared" si="167"/>
        <v>0</v>
      </c>
      <c r="BS146" s="1">
        <f t="shared" si="168"/>
        <v>0</v>
      </c>
      <c r="BT146" s="1">
        <f t="shared" si="169"/>
        <v>0</v>
      </c>
    </row>
    <row r="147" spans="1:72">
      <c r="A147" s="1">
        <v>144</v>
      </c>
      <c r="B147" s="8" t="s">
        <v>79</v>
      </c>
      <c r="D147" s="1">
        <v>7130</v>
      </c>
      <c r="F147" s="1">
        <v>85</v>
      </c>
      <c r="G147" s="1">
        <v>32</v>
      </c>
      <c r="H147" s="1">
        <v>80</v>
      </c>
      <c r="I147" s="1">
        <v>31</v>
      </c>
      <c r="J147" s="1">
        <v>63</v>
      </c>
      <c r="K147" s="1">
        <f t="shared" si="166"/>
        <v>6832</v>
      </c>
      <c r="L147" s="1">
        <f t="shared" si="140"/>
        <v>14444.64</v>
      </c>
      <c r="M147" s="1">
        <f t="shared" si="141"/>
        <v>14825.184</v>
      </c>
      <c r="N147" s="1">
        <f t="shared" si="142"/>
        <v>15005.904</v>
      </c>
      <c r="O147" s="1">
        <f t="shared" si="185"/>
        <v>9230</v>
      </c>
      <c r="P147" s="1">
        <v>2420</v>
      </c>
      <c r="Q147" s="1">
        <v>1900</v>
      </c>
      <c r="R147" s="11">
        <v>400</v>
      </c>
      <c r="S147" s="13">
        <v>2093</v>
      </c>
      <c r="T147" s="13">
        <v>1399</v>
      </c>
      <c r="U147" s="13">
        <v>1361</v>
      </c>
      <c r="V147" s="14">
        <f t="shared" si="190"/>
        <v>4853</v>
      </c>
      <c r="W147" s="13"/>
      <c r="X147" s="13">
        <f>256/2</f>
        <v>128</v>
      </c>
      <c r="Y147" s="13">
        <v>133.5</v>
      </c>
      <c r="Z147" s="13">
        <v>70</v>
      </c>
      <c r="AA147" s="11">
        <f t="shared" si="163"/>
        <v>7130</v>
      </c>
      <c r="AB147" s="12">
        <f t="shared" si="170"/>
        <v>1086.32</v>
      </c>
      <c r="AC147" s="18">
        <f t="shared" si="191"/>
        <v>7292.64</v>
      </c>
      <c r="AD147" s="17">
        <f t="shared" si="171"/>
        <v>7673.184</v>
      </c>
      <c r="AE147" s="17">
        <f t="shared" si="172"/>
        <v>7853.904</v>
      </c>
      <c r="AF147" s="19">
        <v>55</v>
      </c>
      <c r="AG147" s="13">
        <v>24</v>
      </c>
      <c r="AH147" s="13">
        <v>25</v>
      </c>
      <c r="AI147" s="13">
        <v>6</v>
      </c>
      <c r="AJ147" s="21">
        <v>40</v>
      </c>
      <c r="AK147" s="21">
        <v>4</v>
      </c>
      <c r="AL147" s="21">
        <v>2.5</v>
      </c>
      <c r="AM147" s="21">
        <v>4.2</v>
      </c>
      <c r="AN147" s="13">
        <v>3.4</v>
      </c>
      <c r="AO147" s="13">
        <v>5</v>
      </c>
      <c r="AP147" s="13">
        <v>35</v>
      </c>
      <c r="AQ147" s="11">
        <f t="shared" si="165"/>
        <v>7130</v>
      </c>
      <c r="AR147" s="13">
        <f t="shared" si="186"/>
        <v>561.264</v>
      </c>
      <c r="AS147" s="13">
        <f t="shared" si="187"/>
        <v>380.544</v>
      </c>
      <c r="AT147" s="1">
        <f t="shared" si="173"/>
        <v>85</v>
      </c>
      <c r="AU147" s="1">
        <f t="shared" si="174"/>
        <v>32</v>
      </c>
      <c r="AV147" s="1" t="str">
        <f t="shared" si="188"/>
        <v>105</v>
      </c>
      <c r="AW147" s="1">
        <f t="shared" si="175"/>
        <v>3360</v>
      </c>
      <c r="AX147" s="1">
        <f t="shared" si="176"/>
        <v>80</v>
      </c>
      <c r="AY147" s="1">
        <f t="shared" si="177"/>
        <v>31</v>
      </c>
      <c r="AZ147" s="1" t="str">
        <f t="shared" si="189"/>
        <v>112</v>
      </c>
      <c r="BA147" s="1">
        <f t="shared" si="178"/>
        <v>3472</v>
      </c>
      <c r="BB147" s="1">
        <f t="shared" si="179"/>
        <v>6832</v>
      </c>
      <c r="BC147" s="1">
        <f t="shared" si="180"/>
        <v>63</v>
      </c>
      <c r="BE147" s="1" t="str">
        <f t="shared" si="181"/>
        <v>320</v>
      </c>
      <c r="BI147" s="1">
        <f t="shared" si="182"/>
        <v>14444.64</v>
      </c>
      <c r="BJ147" s="1">
        <f t="shared" si="183"/>
        <v>14825.184</v>
      </c>
      <c r="BK147" s="1">
        <f t="shared" si="184"/>
        <v>15005.904</v>
      </c>
      <c r="BM147" s="1" t="e">
        <f>BI147*#REF!*BL147/1000</f>
        <v>#REF!</v>
      </c>
      <c r="BN147" s="1" t="e">
        <f>BJ147*#REF!*BL147/1000</f>
        <v>#REF!</v>
      </c>
      <c r="BO147" s="1" t="e">
        <f>BK147*#REF!*BL147/1000</f>
        <v>#REF!</v>
      </c>
      <c r="BP147" s="3">
        <v>0.56</v>
      </c>
      <c r="BR147" s="1">
        <f t="shared" si="167"/>
        <v>0</v>
      </c>
      <c r="BS147" s="1">
        <f t="shared" si="168"/>
        <v>0</v>
      </c>
      <c r="BT147" s="1">
        <f t="shared" si="169"/>
        <v>0</v>
      </c>
    </row>
    <row r="148" spans="1:72">
      <c r="A148" s="1">
        <v>145</v>
      </c>
      <c r="B148" s="8" t="s">
        <v>79</v>
      </c>
      <c r="D148" s="1">
        <v>7130</v>
      </c>
      <c r="F148" s="1">
        <v>85</v>
      </c>
      <c r="G148" s="1">
        <v>32</v>
      </c>
      <c r="H148" s="1">
        <v>80</v>
      </c>
      <c r="I148" s="1">
        <v>31</v>
      </c>
      <c r="J148" s="1">
        <v>63</v>
      </c>
      <c r="K148" s="1">
        <f t="shared" si="166"/>
        <v>6832</v>
      </c>
      <c r="L148" s="1">
        <f t="shared" si="140"/>
        <v>16543.64</v>
      </c>
      <c r="M148" s="1">
        <f t="shared" si="141"/>
        <v>16924.184</v>
      </c>
      <c r="N148" s="1">
        <f t="shared" si="142"/>
        <v>17104.904</v>
      </c>
      <c r="O148" s="1">
        <f t="shared" si="185"/>
        <v>9230</v>
      </c>
      <c r="P148" s="1">
        <v>2420</v>
      </c>
      <c r="Q148" s="1">
        <v>1900</v>
      </c>
      <c r="R148" s="11" t="s">
        <v>77</v>
      </c>
      <c r="S148" s="13">
        <v>2167</v>
      </c>
      <c r="T148" s="13">
        <v>1771</v>
      </c>
      <c r="U148" s="13">
        <v>1532</v>
      </c>
      <c r="V148" s="14">
        <f t="shared" si="190"/>
        <v>5470</v>
      </c>
      <c r="W148" s="13">
        <v>1480</v>
      </c>
      <c r="X148" s="13">
        <f>256/2</f>
        <v>128</v>
      </c>
      <c r="Y148" s="13">
        <v>133.5</v>
      </c>
      <c r="Z148" s="13">
        <v>71</v>
      </c>
      <c r="AA148" s="11">
        <f t="shared" si="163"/>
        <v>7130</v>
      </c>
      <c r="AB148" s="12">
        <f t="shared" si="170"/>
        <v>1087.32</v>
      </c>
      <c r="AC148" s="18">
        <f t="shared" si="191"/>
        <v>9391.64</v>
      </c>
      <c r="AD148" s="17">
        <f t="shared" si="171"/>
        <v>9772.184</v>
      </c>
      <c r="AE148" s="17">
        <f t="shared" si="172"/>
        <v>9952.904</v>
      </c>
      <c r="AF148" s="19">
        <v>55</v>
      </c>
      <c r="AG148" s="13">
        <v>24</v>
      </c>
      <c r="AH148" s="13">
        <v>25</v>
      </c>
      <c r="AI148" s="13">
        <v>6</v>
      </c>
      <c r="AJ148" s="21">
        <v>40</v>
      </c>
      <c r="AK148" s="21">
        <v>4</v>
      </c>
      <c r="AL148" s="21">
        <v>2.5</v>
      </c>
      <c r="AM148" s="21">
        <v>4.2</v>
      </c>
      <c r="AN148" s="13">
        <v>3.4</v>
      </c>
      <c r="AO148" s="13">
        <v>5</v>
      </c>
      <c r="AP148" s="13">
        <v>35</v>
      </c>
      <c r="AQ148" s="11">
        <f t="shared" si="165"/>
        <v>7130</v>
      </c>
      <c r="AR148" s="13">
        <f t="shared" si="186"/>
        <v>561.264</v>
      </c>
      <c r="AS148" s="13">
        <f t="shared" si="187"/>
        <v>380.544</v>
      </c>
      <c r="AT148" s="1">
        <f t="shared" si="173"/>
        <v>85</v>
      </c>
      <c r="AU148" s="1">
        <f t="shared" si="174"/>
        <v>32</v>
      </c>
      <c r="AV148" s="1" t="str">
        <f t="shared" si="188"/>
        <v>105</v>
      </c>
      <c r="AW148" s="1">
        <f t="shared" si="175"/>
        <v>3360</v>
      </c>
      <c r="AX148" s="1">
        <f t="shared" si="176"/>
        <v>80</v>
      </c>
      <c r="AY148" s="1">
        <f t="shared" si="177"/>
        <v>31</v>
      </c>
      <c r="AZ148" s="1" t="str">
        <f t="shared" si="189"/>
        <v>112</v>
      </c>
      <c r="BA148" s="1">
        <f t="shared" si="178"/>
        <v>3472</v>
      </c>
      <c r="BB148" s="1">
        <f t="shared" si="179"/>
        <v>6832</v>
      </c>
      <c r="BC148" s="1">
        <f t="shared" si="180"/>
        <v>63</v>
      </c>
      <c r="BE148" s="1" t="str">
        <f t="shared" si="181"/>
        <v>320</v>
      </c>
      <c r="BI148" s="1">
        <f t="shared" si="182"/>
        <v>16543.64</v>
      </c>
      <c r="BJ148" s="1">
        <f t="shared" si="183"/>
        <v>16924.184</v>
      </c>
      <c r="BK148" s="1">
        <f t="shared" si="184"/>
        <v>17104.904</v>
      </c>
      <c r="BM148" s="1" t="e">
        <f>BI148*#REF!*BL148/1000</f>
        <v>#REF!</v>
      </c>
      <c r="BN148" s="1" t="e">
        <f>BJ148*#REF!*BL148/1000</f>
        <v>#REF!</v>
      </c>
      <c r="BO148" s="1" t="e">
        <f>BK148*#REF!*BL148/1000</f>
        <v>#REF!</v>
      </c>
      <c r="BP148" s="3">
        <v>0.55</v>
      </c>
      <c r="BR148" s="1">
        <f t="shared" si="167"/>
        <v>0</v>
      </c>
      <c r="BS148" s="1">
        <f t="shared" si="168"/>
        <v>0</v>
      </c>
      <c r="BT148" s="1">
        <f t="shared" si="169"/>
        <v>0</v>
      </c>
    </row>
    <row r="149" spans="1:72">
      <c r="A149" s="1">
        <v>146</v>
      </c>
      <c r="B149" s="8" t="s">
        <v>79</v>
      </c>
      <c r="D149" s="1">
        <v>7130</v>
      </c>
      <c r="F149" s="1">
        <v>85</v>
      </c>
      <c r="G149" s="1">
        <v>32</v>
      </c>
      <c r="H149" s="1">
        <v>80</v>
      </c>
      <c r="I149" s="1">
        <v>31</v>
      </c>
      <c r="J149" s="1">
        <v>63</v>
      </c>
      <c r="K149" s="1">
        <f t="shared" si="166"/>
        <v>6832</v>
      </c>
      <c r="L149" s="1">
        <f t="shared" si="140"/>
        <v>17846.9</v>
      </c>
      <c r="M149" s="1">
        <f t="shared" si="141"/>
        <v>18227.444</v>
      </c>
      <c r="N149" s="1">
        <f t="shared" si="142"/>
        <v>18408.164</v>
      </c>
      <c r="O149" s="1">
        <f t="shared" si="185"/>
        <v>9230</v>
      </c>
      <c r="P149" s="1">
        <v>2420</v>
      </c>
      <c r="Q149" s="1">
        <v>1900</v>
      </c>
      <c r="R149" s="11" t="s">
        <v>78</v>
      </c>
      <c r="S149" s="13">
        <v>2316</v>
      </c>
      <c r="T149" s="13">
        <v>2065</v>
      </c>
      <c r="U149" s="13">
        <v>1624</v>
      </c>
      <c r="V149" s="14">
        <f t="shared" si="190"/>
        <v>6005</v>
      </c>
      <c r="W149" s="13">
        <v>2000</v>
      </c>
      <c r="X149" s="13">
        <f>285/2</f>
        <v>142.5</v>
      </c>
      <c r="Y149" s="13">
        <v>133.5</v>
      </c>
      <c r="Z149" s="13">
        <v>80</v>
      </c>
      <c r="AA149" s="11">
        <f t="shared" si="163"/>
        <v>7130</v>
      </c>
      <c r="AB149" s="12">
        <f t="shared" si="170"/>
        <v>1211.45</v>
      </c>
      <c r="AC149" s="18">
        <f t="shared" si="191"/>
        <v>10694.9</v>
      </c>
      <c r="AD149" s="17">
        <f t="shared" si="171"/>
        <v>11075.444</v>
      </c>
      <c r="AE149" s="17">
        <f t="shared" si="172"/>
        <v>11256.164</v>
      </c>
      <c r="AF149" s="19">
        <v>55</v>
      </c>
      <c r="AG149" s="13">
        <v>24</v>
      </c>
      <c r="AH149" s="13">
        <v>25</v>
      </c>
      <c r="AI149" s="13">
        <v>6</v>
      </c>
      <c r="AJ149" s="21">
        <v>40</v>
      </c>
      <c r="AK149" s="21">
        <v>4</v>
      </c>
      <c r="AL149" s="21">
        <v>2.5</v>
      </c>
      <c r="AM149" s="21">
        <v>4.2</v>
      </c>
      <c r="AN149" s="13">
        <v>3.4</v>
      </c>
      <c r="AO149" s="13">
        <v>5</v>
      </c>
      <c r="AP149" s="13">
        <v>35</v>
      </c>
      <c r="AQ149" s="11">
        <f t="shared" si="165"/>
        <v>7130</v>
      </c>
      <c r="AR149" s="13">
        <f t="shared" si="186"/>
        <v>561.264</v>
      </c>
      <c r="AS149" s="13">
        <f t="shared" si="187"/>
        <v>380.544</v>
      </c>
      <c r="AT149" s="1">
        <f t="shared" si="173"/>
        <v>85</v>
      </c>
      <c r="AU149" s="1">
        <f t="shared" si="174"/>
        <v>32</v>
      </c>
      <c r="AV149" s="1" t="str">
        <f t="shared" si="188"/>
        <v>105</v>
      </c>
      <c r="AW149" s="1">
        <f t="shared" si="175"/>
        <v>3360</v>
      </c>
      <c r="AX149" s="1">
        <f t="shared" si="176"/>
        <v>80</v>
      </c>
      <c r="AY149" s="1">
        <f t="shared" si="177"/>
        <v>31</v>
      </c>
      <c r="AZ149" s="1" t="str">
        <f t="shared" si="189"/>
        <v>112</v>
      </c>
      <c r="BA149" s="1">
        <f t="shared" si="178"/>
        <v>3472</v>
      </c>
      <c r="BB149" s="1">
        <f t="shared" si="179"/>
        <v>6832</v>
      </c>
      <c r="BC149" s="1">
        <f t="shared" si="180"/>
        <v>63</v>
      </c>
      <c r="BE149" s="1" t="str">
        <f t="shared" si="181"/>
        <v>320</v>
      </c>
      <c r="BI149" s="1">
        <f t="shared" si="182"/>
        <v>17846.9</v>
      </c>
      <c r="BJ149" s="1">
        <f t="shared" si="183"/>
        <v>18227.444</v>
      </c>
      <c r="BK149" s="1">
        <f t="shared" si="184"/>
        <v>18408.164</v>
      </c>
      <c r="BM149" s="1" t="e">
        <f>BI149*#REF!*BL149/1000</f>
        <v>#REF!</v>
      </c>
      <c r="BN149" s="1" t="e">
        <f>BJ149*#REF!*BL149/1000</f>
        <v>#REF!</v>
      </c>
      <c r="BO149" s="1" t="e">
        <f>BK149*#REF!*BL149/1000</f>
        <v>#REF!</v>
      </c>
      <c r="BP149" s="3">
        <v>0.54</v>
      </c>
      <c r="BR149" s="1">
        <f t="shared" si="167"/>
        <v>0</v>
      </c>
      <c r="BS149" s="1">
        <f t="shared" si="168"/>
        <v>0</v>
      </c>
      <c r="BT149" s="1">
        <f t="shared" si="169"/>
        <v>0</v>
      </c>
    </row>
    <row r="150" spans="1:72">
      <c r="A150" s="1">
        <v>147</v>
      </c>
      <c r="B150" s="8" t="s">
        <v>79</v>
      </c>
      <c r="D150" s="1">
        <v>7130</v>
      </c>
      <c r="F150" s="1">
        <v>85</v>
      </c>
      <c r="G150" s="1">
        <v>32</v>
      </c>
      <c r="H150" s="1">
        <v>80</v>
      </c>
      <c r="I150" s="1">
        <v>31</v>
      </c>
      <c r="J150" s="1">
        <v>63</v>
      </c>
      <c r="K150" s="1">
        <f t="shared" si="166"/>
        <v>6832</v>
      </c>
      <c r="L150" s="1">
        <f t="shared" si="140"/>
        <v>18214.9</v>
      </c>
      <c r="M150" s="1">
        <f t="shared" si="141"/>
        <v>18595.444</v>
      </c>
      <c r="N150" s="1">
        <f t="shared" si="142"/>
        <v>18776.164</v>
      </c>
      <c r="O150" s="1">
        <f t="shared" si="185"/>
        <v>9230</v>
      </c>
      <c r="P150" s="1">
        <v>2420</v>
      </c>
      <c r="Q150" s="1">
        <v>1900</v>
      </c>
      <c r="R150" s="11" t="s">
        <v>80</v>
      </c>
      <c r="S150" s="13">
        <v>2316</v>
      </c>
      <c r="T150" s="13">
        <v>2065</v>
      </c>
      <c r="U150" s="13">
        <v>1624</v>
      </c>
      <c r="V150" s="14">
        <f t="shared" si="190"/>
        <v>6005</v>
      </c>
      <c r="W150" s="13">
        <f>1184*2</f>
        <v>2368</v>
      </c>
      <c r="X150" s="13">
        <f>285/2</f>
        <v>142.5</v>
      </c>
      <c r="Y150" s="13">
        <v>133.5</v>
      </c>
      <c r="Z150" s="13">
        <v>80</v>
      </c>
      <c r="AA150" s="11">
        <f t="shared" si="163"/>
        <v>7130</v>
      </c>
      <c r="AB150" s="12">
        <f t="shared" si="170"/>
        <v>1211.45</v>
      </c>
      <c r="AC150" s="18">
        <f t="shared" si="191"/>
        <v>11062.9</v>
      </c>
      <c r="AD150" s="17">
        <f t="shared" si="171"/>
        <v>11443.444</v>
      </c>
      <c r="AE150" s="17">
        <f t="shared" si="172"/>
        <v>11624.164</v>
      </c>
      <c r="AF150" s="19">
        <v>55</v>
      </c>
      <c r="AG150" s="13">
        <v>24</v>
      </c>
      <c r="AH150" s="13">
        <v>25</v>
      </c>
      <c r="AI150" s="13">
        <v>6</v>
      </c>
      <c r="AJ150" s="21">
        <v>40</v>
      </c>
      <c r="AK150" s="21">
        <v>4</v>
      </c>
      <c r="AL150" s="21">
        <v>2.5</v>
      </c>
      <c r="AM150" s="21">
        <v>4.2</v>
      </c>
      <c r="AN150" s="13">
        <v>3.4</v>
      </c>
      <c r="AO150" s="13">
        <v>5</v>
      </c>
      <c r="AP150" s="13">
        <v>35</v>
      </c>
      <c r="AQ150" s="11">
        <f t="shared" si="165"/>
        <v>7130</v>
      </c>
      <c r="AR150" s="13">
        <f t="shared" si="186"/>
        <v>561.264</v>
      </c>
      <c r="AS150" s="13">
        <f t="shared" si="187"/>
        <v>380.544</v>
      </c>
      <c r="AT150" s="1">
        <f t="shared" si="173"/>
        <v>85</v>
      </c>
      <c r="AU150" s="1">
        <f t="shared" si="174"/>
        <v>32</v>
      </c>
      <c r="AV150" s="1" t="str">
        <f t="shared" si="188"/>
        <v>105</v>
      </c>
      <c r="AW150" s="1">
        <f t="shared" si="175"/>
        <v>3360</v>
      </c>
      <c r="AX150" s="1">
        <f t="shared" si="176"/>
        <v>80</v>
      </c>
      <c r="AY150" s="1">
        <f t="shared" si="177"/>
        <v>31</v>
      </c>
      <c r="AZ150" s="1" t="str">
        <f t="shared" si="189"/>
        <v>112</v>
      </c>
      <c r="BA150" s="1">
        <f t="shared" si="178"/>
        <v>3472</v>
      </c>
      <c r="BB150" s="1">
        <f t="shared" si="179"/>
        <v>6832</v>
      </c>
      <c r="BC150" s="1">
        <f t="shared" si="180"/>
        <v>63</v>
      </c>
      <c r="BE150" s="1" t="str">
        <f t="shared" si="181"/>
        <v>320</v>
      </c>
      <c r="BI150" s="1">
        <f t="shared" si="182"/>
        <v>18214.9</v>
      </c>
      <c r="BJ150" s="1">
        <f t="shared" si="183"/>
        <v>18595.444</v>
      </c>
      <c r="BK150" s="1">
        <f t="shared" si="184"/>
        <v>18776.164</v>
      </c>
      <c r="BM150" s="1" t="e">
        <f>BI150*#REF!*BL150/1000</f>
        <v>#REF!</v>
      </c>
      <c r="BN150" s="1" t="e">
        <f>BJ150*#REF!*BL150/1000</f>
        <v>#REF!</v>
      </c>
      <c r="BO150" s="1" t="e">
        <f>BK150*#REF!*BL150/1000</f>
        <v>#REF!</v>
      </c>
      <c r="BP150" s="3">
        <v>0.61</v>
      </c>
      <c r="BR150" s="1">
        <f t="shared" si="167"/>
        <v>0</v>
      </c>
      <c r="BS150" s="1">
        <f t="shared" si="168"/>
        <v>0</v>
      </c>
      <c r="BT150" s="1">
        <f t="shared" si="169"/>
        <v>0</v>
      </c>
    </row>
    <row r="151" spans="1:72">
      <c r="A151" s="1">
        <v>148</v>
      </c>
      <c r="B151" s="8" t="s">
        <v>79</v>
      </c>
      <c r="D151" s="1">
        <v>7130</v>
      </c>
      <c r="F151" s="1">
        <v>85</v>
      </c>
      <c r="G151" s="1">
        <v>32</v>
      </c>
      <c r="H151" s="1">
        <v>80</v>
      </c>
      <c r="I151" s="1">
        <v>31</v>
      </c>
      <c r="J151" s="1">
        <v>107</v>
      </c>
      <c r="K151" s="1">
        <f t="shared" si="166"/>
        <v>6832</v>
      </c>
      <c r="L151" s="1">
        <f t="shared" si="140"/>
        <v>19257.9</v>
      </c>
      <c r="M151" s="1">
        <f t="shared" si="141"/>
        <v>19638.444</v>
      </c>
      <c r="N151" s="1">
        <f t="shared" si="142"/>
        <v>19819.164</v>
      </c>
      <c r="O151" s="1">
        <f t="shared" si="185"/>
        <v>9230</v>
      </c>
      <c r="P151" s="1">
        <v>2420</v>
      </c>
      <c r="Q151" s="1">
        <v>1900</v>
      </c>
      <c r="R151" s="11" t="s">
        <v>81</v>
      </c>
      <c r="S151" s="13">
        <v>2316</v>
      </c>
      <c r="T151" s="13">
        <v>2065</v>
      </c>
      <c r="U151" s="13">
        <v>1624</v>
      </c>
      <c r="V151" s="14">
        <f t="shared" ref="V151:V161" si="192">S151+T151+U151</f>
        <v>6005</v>
      </c>
      <c r="W151" s="13">
        <f>1620*2</f>
        <v>3240</v>
      </c>
      <c r="X151" s="13">
        <f>285/2</f>
        <v>142.5</v>
      </c>
      <c r="Y151" s="13">
        <v>133.5</v>
      </c>
      <c r="Z151" s="13">
        <v>80</v>
      </c>
      <c r="AA151" s="11">
        <f t="shared" si="163"/>
        <v>7130</v>
      </c>
      <c r="AB151" s="12">
        <f t="shared" si="170"/>
        <v>1211.45</v>
      </c>
      <c r="AC151" s="18">
        <f t="shared" si="191"/>
        <v>11934.9</v>
      </c>
      <c r="AD151" s="17">
        <f t="shared" si="171"/>
        <v>12315.444</v>
      </c>
      <c r="AE151" s="17">
        <f t="shared" si="172"/>
        <v>12496.164</v>
      </c>
      <c r="AF151" s="19">
        <v>55</v>
      </c>
      <c r="AG151" s="13">
        <v>24</v>
      </c>
      <c r="AH151" s="13">
        <v>25</v>
      </c>
      <c r="AI151" s="13">
        <v>6</v>
      </c>
      <c r="AJ151" s="21">
        <v>40</v>
      </c>
      <c r="AK151" s="21">
        <v>4</v>
      </c>
      <c r="AL151" s="21">
        <v>2.5</v>
      </c>
      <c r="AM151" s="21">
        <v>4.2</v>
      </c>
      <c r="AN151" s="13">
        <v>3.4</v>
      </c>
      <c r="AO151" s="13">
        <v>5</v>
      </c>
      <c r="AP151" s="13">
        <v>35</v>
      </c>
      <c r="AQ151" s="11">
        <f t="shared" si="165"/>
        <v>7130</v>
      </c>
      <c r="AR151" s="13">
        <f t="shared" si="186"/>
        <v>561.264</v>
      </c>
      <c r="AS151" s="13">
        <f t="shared" si="187"/>
        <v>380.544</v>
      </c>
      <c r="AT151" s="1">
        <f t="shared" si="173"/>
        <v>85</v>
      </c>
      <c r="AU151" s="1">
        <f t="shared" si="174"/>
        <v>32</v>
      </c>
      <c r="AV151" s="1" t="str">
        <f t="shared" si="188"/>
        <v>105</v>
      </c>
      <c r="AW151" s="1">
        <f t="shared" si="175"/>
        <v>3360</v>
      </c>
      <c r="AX151" s="1">
        <f t="shared" si="176"/>
        <v>80</v>
      </c>
      <c r="AY151" s="1">
        <f t="shared" si="177"/>
        <v>31</v>
      </c>
      <c r="AZ151" s="1" t="str">
        <f t="shared" si="189"/>
        <v>112</v>
      </c>
      <c r="BA151" s="1">
        <f t="shared" si="178"/>
        <v>3472</v>
      </c>
      <c r="BB151" s="1">
        <f t="shared" si="179"/>
        <v>6832</v>
      </c>
      <c r="BC151" s="1">
        <f t="shared" si="180"/>
        <v>107</v>
      </c>
      <c r="BE151" s="1" t="str">
        <f t="shared" si="181"/>
        <v>491</v>
      </c>
      <c r="BI151" s="1">
        <f t="shared" si="182"/>
        <v>19257.9</v>
      </c>
      <c r="BJ151" s="1">
        <f t="shared" si="183"/>
        <v>19638.444</v>
      </c>
      <c r="BK151" s="1">
        <f t="shared" si="184"/>
        <v>19819.164</v>
      </c>
      <c r="BM151" s="1" t="e">
        <f>BI151*#REF!*BL151/1000</f>
        <v>#REF!</v>
      </c>
      <c r="BN151" s="1" t="e">
        <f>BJ151*#REF!*BL151/1000</f>
        <v>#REF!</v>
      </c>
      <c r="BO151" s="1" t="e">
        <f>BK151*#REF!*BL151/1000</f>
        <v>#REF!</v>
      </c>
      <c r="BP151" s="3">
        <v>0.6</v>
      </c>
      <c r="BR151" s="1">
        <f t="shared" si="167"/>
        <v>0</v>
      </c>
      <c r="BS151" s="1">
        <f t="shared" si="168"/>
        <v>0</v>
      </c>
      <c r="BT151" s="1">
        <f t="shared" si="169"/>
        <v>0</v>
      </c>
    </row>
    <row r="152" spans="1:72">
      <c r="A152" s="1">
        <v>149</v>
      </c>
      <c r="B152" s="8" t="s">
        <v>79</v>
      </c>
      <c r="D152" s="1">
        <v>7130</v>
      </c>
      <c r="F152" s="1">
        <v>85</v>
      </c>
      <c r="G152" s="1">
        <v>32</v>
      </c>
      <c r="H152" s="1">
        <v>80</v>
      </c>
      <c r="I152" s="1">
        <v>31</v>
      </c>
      <c r="J152" s="1">
        <v>107</v>
      </c>
      <c r="K152" s="1">
        <f t="shared" si="166"/>
        <v>6832</v>
      </c>
      <c r="L152" s="1">
        <f t="shared" si="140"/>
        <v>19477.9</v>
      </c>
      <c r="M152" s="1">
        <f t="shared" si="141"/>
        <v>19858.444</v>
      </c>
      <c r="N152" s="1">
        <f t="shared" si="142"/>
        <v>20039.164</v>
      </c>
      <c r="O152" s="1">
        <f t="shared" si="185"/>
        <v>9230</v>
      </c>
      <c r="P152" s="1">
        <v>2420</v>
      </c>
      <c r="Q152" s="1">
        <v>1900</v>
      </c>
      <c r="R152" s="11" t="s">
        <v>82</v>
      </c>
      <c r="S152" s="13">
        <v>2316</v>
      </c>
      <c r="T152" s="13">
        <v>2065</v>
      </c>
      <c r="U152" s="13">
        <v>1624</v>
      </c>
      <c r="V152" s="14">
        <f t="shared" si="192"/>
        <v>6005</v>
      </c>
      <c r="W152" s="13">
        <f>1730*2</f>
        <v>3460</v>
      </c>
      <c r="X152" s="13">
        <f>285/2</f>
        <v>142.5</v>
      </c>
      <c r="Y152" s="13">
        <v>133.5</v>
      </c>
      <c r="Z152" s="13">
        <v>80</v>
      </c>
      <c r="AA152" s="11">
        <f t="shared" si="163"/>
        <v>7130</v>
      </c>
      <c r="AB152" s="12">
        <f t="shared" si="170"/>
        <v>1211.45</v>
      </c>
      <c r="AC152" s="18">
        <f t="shared" si="191"/>
        <v>12154.9</v>
      </c>
      <c r="AD152" s="17">
        <f t="shared" si="171"/>
        <v>12535.444</v>
      </c>
      <c r="AE152" s="17">
        <f t="shared" si="172"/>
        <v>12716.164</v>
      </c>
      <c r="AF152" s="19">
        <v>55</v>
      </c>
      <c r="AG152" s="13">
        <v>24</v>
      </c>
      <c r="AH152" s="13">
        <v>25</v>
      </c>
      <c r="AI152" s="13">
        <v>6</v>
      </c>
      <c r="AJ152" s="21">
        <v>40</v>
      </c>
      <c r="AK152" s="21">
        <v>4</v>
      </c>
      <c r="AL152" s="21">
        <v>2.5</v>
      </c>
      <c r="AM152" s="21">
        <v>4.2</v>
      </c>
      <c r="AN152" s="13">
        <v>3.4</v>
      </c>
      <c r="AO152" s="13">
        <v>5</v>
      </c>
      <c r="AP152" s="13">
        <v>35</v>
      </c>
      <c r="AQ152" s="11">
        <f t="shared" si="165"/>
        <v>7130</v>
      </c>
      <c r="AR152" s="13">
        <f t="shared" si="186"/>
        <v>561.264</v>
      </c>
      <c r="AS152" s="13">
        <f t="shared" si="187"/>
        <v>380.544</v>
      </c>
      <c r="AT152" s="1">
        <f t="shared" si="173"/>
        <v>85</v>
      </c>
      <c r="AU152" s="1">
        <f t="shared" si="174"/>
        <v>32</v>
      </c>
      <c r="AV152" s="1" t="str">
        <f t="shared" si="188"/>
        <v>105</v>
      </c>
      <c r="AW152" s="1">
        <f t="shared" si="175"/>
        <v>3360</v>
      </c>
      <c r="AX152" s="1">
        <f t="shared" si="176"/>
        <v>80</v>
      </c>
      <c r="AY152" s="1">
        <f t="shared" si="177"/>
        <v>31</v>
      </c>
      <c r="AZ152" s="1" t="str">
        <f t="shared" si="189"/>
        <v>112</v>
      </c>
      <c r="BA152" s="1">
        <f t="shared" si="178"/>
        <v>3472</v>
      </c>
      <c r="BB152" s="1">
        <f t="shared" si="179"/>
        <v>6832</v>
      </c>
      <c r="BC152" s="1">
        <f t="shared" si="180"/>
        <v>107</v>
      </c>
      <c r="BE152" s="1" t="str">
        <f t="shared" si="181"/>
        <v>491</v>
      </c>
      <c r="BI152" s="1">
        <f t="shared" si="182"/>
        <v>19477.9</v>
      </c>
      <c r="BJ152" s="1">
        <f t="shared" si="183"/>
        <v>19858.444</v>
      </c>
      <c r="BK152" s="1">
        <f t="shared" si="184"/>
        <v>20039.164</v>
      </c>
      <c r="BM152" s="1" t="e">
        <f>BI152*#REF!*BL152/1000</f>
        <v>#REF!</v>
      </c>
      <c r="BN152" s="1" t="e">
        <f>BJ152*#REF!*BL152/1000</f>
        <v>#REF!</v>
      </c>
      <c r="BO152" s="1" t="e">
        <f>BK152*#REF!*BL152/1000</f>
        <v>#REF!</v>
      </c>
      <c r="BP152" s="3">
        <v>0.58</v>
      </c>
      <c r="BR152" s="1">
        <f t="shared" si="167"/>
        <v>0</v>
      </c>
      <c r="BS152" s="1">
        <f t="shared" si="168"/>
        <v>0</v>
      </c>
      <c r="BT152" s="1">
        <f t="shared" si="169"/>
        <v>0</v>
      </c>
    </row>
    <row r="153" spans="1:72">
      <c r="A153" s="1">
        <v>150</v>
      </c>
      <c r="B153" s="8" t="s">
        <v>79</v>
      </c>
      <c r="D153" s="1">
        <v>7130</v>
      </c>
      <c r="F153" s="1">
        <v>85</v>
      </c>
      <c r="G153" s="1">
        <v>32</v>
      </c>
      <c r="H153" s="1">
        <v>80</v>
      </c>
      <c r="I153" s="1">
        <v>31</v>
      </c>
      <c r="J153" s="1">
        <v>63</v>
      </c>
      <c r="K153" s="1">
        <f t="shared" si="166"/>
        <v>6832</v>
      </c>
      <c r="L153" s="1">
        <f t="shared" si="140"/>
        <v>19687.16</v>
      </c>
      <c r="M153" s="1">
        <f t="shared" si="141"/>
        <v>20067.704</v>
      </c>
      <c r="N153" s="1">
        <f t="shared" si="142"/>
        <v>20248.424</v>
      </c>
      <c r="O153" s="1">
        <f t="shared" si="185"/>
        <v>9230</v>
      </c>
      <c r="P153" s="1">
        <v>2420</v>
      </c>
      <c r="Q153" s="1">
        <v>1900</v>
      </c>
      <c r="R153" s="11" t="s">
        <v>83</v>
      </c>
      <c r="S153" s="13">
        <v>2571</v>
      </c>
      <c r="T153" s="13">
        <v>2405</v>
      </c>
      <c r="U153" s="13">
        <v>1839</v>
      </c>
      <c r="V153" s="14">
        <f t="shared" si="192"/>
        <v>6815</v>
      </c>
      <c r="W153" s="13">
        <v>2800</v>
      </c>
      <c r="X153" s="13">
        <f>314/2</f>
        <v>157</v>
      </c>
      <c r="Y153" s="13">
        <v>133.5</v>
      </c>
      <c r="Z153" s="13">
        <v>80</v>
      </c>
      <c r="AA153" s="11">
        <f t="shared" si="163"/>
        <v>7130</v>
      </c>
      <c r="AB153" s="12">
        <f t="shared" si="170"/>
        <v>1326.58</v>
      </c>
      <c r="AC153" s="18">
        <f t="shared" si="191"/>
        <v>12535.16</v>
      </c>
      <c r="AD153" s="17">
        <f t="shared" si="171"/>
        <v>12915.704</v>
      </c>
      <c r="AE153" s="17">
        <f t="shared" si="172"/>
        <v>13096.424</v>
      </c>
      <c r="AF153" s="19">
        <v>55</v>
      </c>
      <c r="AG153" s="13">
        <v>24</v>
      </c>
      <c r="AH153" s="13">
        <v>25</v>
      </c>
      <c r="AI153" s="13">
        <v>6</v>
      </c>
      <c r="AJ153" s="21">
        <v>40</v>
      </c>
      <c r="AK153" s="21">
        <v>4</v>
      </c>
      <c r="AL153" s="21">
        <v>2.5</v>
      </c>
      <c r="AM153" s="21">
        <v>4.2</v>
      </c>
      <c r="AN153" s="13">
        <v>3.4</v>
      </c>
      <c r="AO153" s="13">
        <v>5</v>
      </c>
      <c r="AP153" s="13">
        <v>35</v>
      </c>
      <c r="AQ153" s="11">
        <f t="shared" si="165"/>
        <v>7130</v>
      </c>
      <c r="AR153" s="13">
        <f t="shared" si="186"/>
        <v>561.264</v>
      </c>
      <c r="AS153" s="13">
        <f t="shared" si="187"/>
        <v>380.544</v>
      </c>
      <c r="AT153" s="1">
        <f t="shared" si="173"/>
        <v>85</v>
      </c>
      <c r="AU153" s="1">
        <f t="shared" si="174"/>
        <v>32</v>
      </c>
      <c r="AV153" s="1" t="str">
        <f t="shared" si="188"/>
        <v>105</v>
      </c>
      <c r="AW153" s="1">
        <f t="shared" si="175"/>
        <v>3360</v>
      </c>
      <c r="AX153" s="1">
        <f t="shared" si="176"/>
        <v>80</v>
      </c>
      <c r="AY153" s="1">
        <f t="shared" si="177"/>
        <v>31</v>
      </c>
      <c r="AZ153" s="1" t="str">
        <f t="shared" si="189"/>
        <v>112</v>
      </c>
      <c r="BA153" s="1">
        <f t="shared" si="178"/>
        <v>3472</v>
      </c>
      <c r="BB153" s="1">
        <f t="shared" si="179"/>
        <v>6832</v>
      </c>
      <c r="BC153" s="1">
        <f t="shared" si="180"/>
        <v>63</v>
      </c>
      <c r="BE153" s="1" t="str">
        <f t="shared" si="181"/>
        <v>320</v>
      </c>
      <c r="BI153" s="1">
        <f t="shared" si="182"/>
        <v>19687.16</v>
      </c>
      <c r="BJ153" s="1">
        <f t="shared" si="183"/>
        <v>20067.704</v>
      </c>
      <c r="BK153" s="1">
        <f t="shared" si="184"/>
        <v>20248.424</v>
      </c>
      <c r="BM153" s="1" t="e">
        <f>BI153*#REF!*BL153/1000</f>
        <v>#REF!</v>
      </c>
      <c r="BN153" s="1" t="e">
        <f>BJ153*#REF!*BL153/1000</f>
        <v>#REF!</v>
      </c>
      <c r="BO153" s="1" t="e">
        <f>BK153*#REF!*BL153/1000</f>
        <v>#REF!</v>
      </c>
      <c r="BP153" s="3">
        <v>0.56</v>
      </c>
      <c r="BR153" s="1">
        <f t="shared" si="167"/>
        <v>0</v>
      </c>
      <c r="BS153" s="1">
        <f t="shared" si="168"/>
        <v>0</v>
      </c>
      <c r="BT153" s="1">
        <f t="shared" si="169"/>
        <v>0</v>
      </c>
    </row>
    <row r="154" spans="1:72">
      <c r="A154" s="1">
        <v>151</v>
      </c>
      <c r="B154" s="8" t="s">
        <v>79</v>
      </c>
      <c r="D154" s="1">
        <v>7130</v>
      </c>
      <c r="F154" s="1">
        <v>85</v>
      </c>
      <c r="G154" s="1">
        <v>32</v>
      </c>
      <c r="H154" s="1">
        <v>80</v>
      </c>
      <c r="I154" s="1">
        <v>31</v>
      </c>
      <c r="J154" s="1">
        <v>107</v>
      </c>
      <c r="K154" s="1">
        <f t="shared" si="166"/>
        <v>6832</v>
      </c>
      <c r="L154" s="1">
        <f t="shared" si="140"/>
        <v>21426.16</v>
      </c>
      <c r="M154" s="1">
        <f t="shared" si="141"/>
        <v>21806.704</v>
      </c>
      <c r="N154" s="1">
        <f t="shared" si="142"/>
        <v>21987.424</v>
      </c>
      <c r="O154" s="1">
        <f t="shared" si="185"/>
        <v>9230</v>
      </c>
      <c r="P154" s="1">
        <v>2420</v>
      </c>
      <c r="Q154" s="1">
        <v>1900</v>
      </c>
      <c r="R154" s="11" t="s">
        <v>84</v>
      </c>
      <c r="S154" s="13">
        <v>2571</v>
      </c>
      <c r="T154" s="13">
        <v>2405</v>
      </c>
      <c r="U154" s="13">
        <v>1839</v>
      </c>
      <c r="V154" s="14">
        <f t="shared" si="192"/>
        <v>6815</v>
      </c>
      <c r="W154" s="13">
        <f>2184*2</f>
        <v>4368</v>
      </c>
      <c r="X154" s="13">
        <f>314/2</f>
        <v>157</v>
      </c>
      <c r="Y154" s="13">
        <v>133.5</v>
      </c>
      <c r="Z154" s="13">
        <v>80</v>
      </c>
      <c r="AA154" s="11">
        <f t="shared" si="163"/>
        <v>7130</v>
      </c>
      <c r="AB154" s="12">
        <f t="shared" si="170"/>
        <v>1326.58</v>
      </c>
      <c r="AC154" s="18">
        <f t="shared" si="191"/>
        <v>14103.16</v>
      </c>
      <c r="AD154" s="17">
        <f t="shared" si="171"/>
        <v>14483.704</v>
      </c>
      <c r="AE154" s="17">
        <f t="shared" si="172"/>
        <v>14664.424</v>
      </c>
      <c r="AF154" s="19">
        <v>55</v>
      </c>
      <c r="AG154" s="13">
        <v>24</v>
      </c>
      <c r="AH154" s="13">
        <v>25</v>
      </c>
      <c r="AI154" s="13">
        <v>6</v>
      </c>
      <c r="AJ154" s="21">
        <v>40</v>
      </c>
      <c r="AK154" s="21">
        <v>4</v>
      </c>
      <c r="AL154" s="21">
        <v>2.5</v>
      </c>
      <c r="AM154" s="21">
        <v>4.2</v>
      </c>
      <c r="AN154" s="13">
        <v>3.4</v>
      </c>
      <c r="AO154" s="13">
        <v>5</v>
      </c>
      <c r="AP154" s="13">
        <v>35</v>
      </c>
      <c r="AQ154" s="11">
        <f t="shared" si="165"/>
        <v>7130</v>
      </c>
      <c r="AR154" s="13">
        <f t="shared" si="186"/>
        <v>561.264</v>
      </c>
      <c r="AS154" s="13">
        <f t="shared" si="187"/>
        <v>380.544</v>
      </c>
      <c r="AT154" s="1">
        <f t="shared" si="173"/>
        <v>85</v>
      </c>
      <c r="AU154" s="1">
        <f t="shared" si="174"/>
        <v>32</v>
      </c>
      <c r="AV154" s="1" t="str">
        <f t="shared" si="188"/>
        <v>105</v>
      </c>
      <c r="AW154" s="1">
        <f t="shared" si="175"/>
        <v>3360</v>
      </c>
      <c r="AX154" s="1">
        <f t="shared" si="176"/>
        <v>80</v>
      </c>
      <c r="AY154" s="1">
        <f t="shared" si="177"/>
        <v>31</v>
      </c>
      <c r="AZ154" s="1" t="str">
        <f t="shared" si="189"/>
        <v>112</v>
      </c>
      <c r="BA154" s="1">
        <f t="shared" si="178"/>
        <v>3472</v>
      </c>
      <c r="BB154" s="1">
        <f t="shared" si="179"/>
        <v>6832</v>
      </c>
      <c r="BC154" s="1">
        <f t="shared" si="180"/>
        <v>107</v>
      </c>
      <c r="BE154" s="1" t="str">
        <f t="shared" si="181"/>
        <v>491</v>
      </c>
      <c r="BI154" s="1">
        <f t="shared" si="182"/>
        <v>21426.16</v>
      </c>
      <c r="BJ154" s="1">
        <f t="shared" si="183"/>
        <v>21806.704</v>
      </c>
      <c r="BK154" s="1">
        <f t="shared" si="184"/>
        <v>21987.424</v>
      </c>
      <c r="BM154" s="1" t="e">
        <f>BI154*#REF!*BL154/1000</f>
        <v>#REF!</v>
      </c>
      <c r="BN154" s="1" t="e">
        <f>BJ154*#REF!*BL154/1000</f>
        <v>#REF!</v>
      </c>
      <c r="BO154" s="1" t="e">
        <f>BK154*#REF!*BL154/1000</f>
        <v>#REF!</v>
      </c>
      <c r="BP154" s="3">
        <v>0.54</v>
      </c>
      <c r="BR154" s="1">
        <f t="shared" si="167"/>
        <v>0</v>
      </c>
      <c r="BS154" s="1">
        <f t="shared" si="168"/>
        <v>0</v>
      </c>
      <c r="BT154" s="1">
        <f t="shared" si="169"/>
        <v>0</v>
      </c>
    </row>
    <row r="155" spans="1:72">
      <c r="A155" s="1">
        <v>152</v>
      </c>
      <c r="B155" s="8" t="s">
        <v>79</v>
      </c>
      <c r="D155" s="1">
        <v>7130</v>
      </c>
      <c r="F155" s="1">
        <v>85</v>
      </c>
      <c r="G155" s="1">
        <v>32</v>
      </c>
      <c r="H155" s="1">
        <v>80</v>
      </c>
      <c r="I155" s="1">
        <v>31</v>
      </c>
      <c r="J155" s="1">
        <v>107</v>
      </c>
      <c r="K155" s="1">
        <f t="shared" si="166"/>
        <v>6832</v>
      </c>
      <c r="L155" s="1">
        <f t="shared" si="140"/>
        <v>21778.16</v>
      </c>
      <c r="M155" s="1">
        <f t="shared" si="141"/>
        <v>22158.704</v>
      </c>
      <c r="N155" s="1">
        <f t="shared" si="142"/>
        <v>22339.424</v>
      </c>
      <c r="O155" s="1">
        <f t="shared" si="185"/>
        <v>9230</v>
      </c>
      <c r="P155" s="1">
        <v>2420</v>
      </c>
      <c r="Q155" s="1">
        <v>1900</v>
      </c>
      <c r="R155" s="11" t="s">
        <v>82</v>
      </c>
      <c r="S155" s="13">
        <v>2571</v>
      </c>
      <c r="T155" s="13">
        <v>2405</v>
      </c>
      <c r="U155" s="13">
        <v>1839</v>
      </c>
      <c r="V155" s="14">
        <f t="shared" si="192"/>
        <v>6815</v>
      </c>
      <c r="W155" s="13">
        <f>2360*2</f>
        <v>4720</v>
      </c>
      <c r="X155" s="13">
        <f>314/2</f>
        <v>157</v>
      </c>
      <c r="Y155" s="13">
        <v>133.5</v>
      </c>
      <c r="Z155" s="13">
        <v>80</v>
      </c>
      <c r="AA155" s="11">
        <f t="shared" si="163"/>
        <v>7130</v>
      </c>
      <c r="AB155" s="12">
        <f t="shared" si="170"/>
        <v>1326.58</v>
      </c>
      <c r="AC155" s="18">
        <f t="shared" si="191"/>
        <v>14455.16</v>
      </c>
      <c r="AD155" s="17">
        <f t="shared" si="171"/>
        <v>14835.704</v>
      </c>
      <c r="AE155" s="17">
        <f t="shared" si="172"/>
        <v>15016.424</v>
      </c>
      <c r="AF155" s="19">
        <v>55</v>
      </c>
      <c r="AG155" s="13">
        <v>24</v>
      </c>
      <c r="AH155" s="13">
        <v>25</v>
      </c>
      <c r="AI155" s="13">
        <v>6</v>
      </c>
      <c r="AJ155" s="21">
        <v>40</v>
      </c>
      <c r="AK155" s="21">
        <v>4</v>
      </c>
      <c r="AL155" s="21">
        <v>2.5</v>
      </c>
      <c r="AM155" s="21">
        <v>4.2</v>
      </c>
      <c r="AN155" s="13">
        <v>3.4</v>
      </c>
      <c r="AO155" s="13">
        <v>5</v>
      </c>
      <c r="AP155" s="13">
        <v>35</v>
      </c>
      <c r="AQ155" s="11">
        <f t="shared" si="165"/>
        <v>7130</v>
      </c>
      <c r="AR155" s="13">
        <f t="shared" si="186"/>
        <v>561.264</v>
      </c>
      <c r="AS155" s="13">
        <f t="shared" si="187"/>
        <v>380.544</v>
      </c>
      <c r="AT155" s="1">
        <f t="shared" si="173"/>
        <v>85</v>
      </c>
      <c r="AU155" s="1">
        <f t="shared" si="174"/>
        <v>32</v>
      </c>
      <c r="AV155" s="1" t="str">
        <f t="shared" si="188"/>
        <v>105</v>
      </c>
      <c r="AW155" s="1">
        <f t="shared" si="175"/>
        <v>3360</v>
      </c>
      <c r="AX155" s="1">
        <f t="shared" si="176"/>
        <v>80</v>
      </c>
      <c r="AY155" s="1">
        <f t="shared" si="177"/>
        <v>31</v>
      </c>
      <c r="AZ155" s="1" t="str">
        <f t="shared" si="189"/>
        <v>112</v>
      </c>
      <c r="BA155" s="1">
        <f t="shared" si="178"/>
        <v>3472</v>
      </c>
      <c r="BB155" s="1">
        <f t="shared" si="179"/>
        <v>6832</v>
      </c>
      <c r="BC155" s="1">
        <f t="shared" si="180"/>
        <v>107</v>
      </c>
      <c r="BE155" s="1" t="str">
        <f t="shared" si="181"/>
        <v>491</v>
      </c>
      <c r="BI155" s="1">
        <f t="shared" si="182"/>
        <v>21778.16</v>
      </c>
      <c r="BJ155" s="1">
        <f t="shared" si="183"/>
        <v>22158.704</v>
      </c>
      <c r="BK155" s="1">
        <f t="shared" si="184"/>
        <v>22339.424</v>
      </c>
      <c r="BM155" s="1" t="e">
        <f>BI155*#REF!*BL155/1000</f>
        <v>#REF!</v>
      </c>
      <c r="BN155" s="1" t="e">
        <f>BJ155*#REF!*BL155/1000</f>
        <v>#REF!</v>
      </c>
      <c r="BO155" s="1" t="e">
        <f>BK155*#REF!*BL155/1000</f>
        <v>#REF!</v>
      </c>
      <c r="BP155" s="3">
        <v>0.51</v>
      </c>
      <c r="BR155" s="1">
        <f t="shared" si="167"/>
        <v>0</v>
      </c>
      <c r="BS155" s="1">
        <f t="shared" si="168"/>
        <v>0</v>
      </c>
      <c r="BT155" s="1">
        <f t="shared" si="169"/>
        <v>0</v>
      </c>
    </row>
    <row r="156" spans="1:72">
      <c r="A156" s="1">
        <v>153</v>
      </c>
      <c r="B156" s="8" t="s">
        <v>79</v>
      </c>
      <c r="C156" s="1">
        <v>300</v>
      </c>
      <c r="D156" s="1">
        <v>8170</v>
      </c>
      <c r="F156" s="1">
        <v>85</v>
      </c>
      <c r="G156" s="1">
        <v>39</v>
      </c>
      <c r="H156" s="1">
        <v>80</v>
      </c>
      <c r="I156" s="1">
        <v>38</v>
      </c>
      <c r="J156" s="1">
        <v>25</v>
      </c>
      <c r="K156" s="1">
        <f t="shared" si="166"/>
        <v>8351</v>
      </c>
      <c r="L156" s="1">
        <f t="shared" si="140"/>
        <v>15945.88</v>
      </c>
      <c r="M156" s="1">
        <f t="shared" si="141"/>
        <v>16350.136</v>
      </c>
      <c r="N156" s="1">
        <f t="shared" si="142"/>
        <v>16555.816</v>
      </c>
      <c r="O156" s="1">
        <f t="shared" si="185"/>
        <v>10270</v>
      </c>
      <c r="P156" s="1">
        <v>2420</v>
      </c>
      <c r="Q156" s="1">
        <v>1900</v>
      </c>
      <c r="R156" s="11">
        <v>320</v>
      </c>
      <c r="S156" s="13">
        <v>1672</v>
      </c>
      <c r="T156" s="13">
        <v>1123</v>
      </c>
      <c r="U156" s="13">
        <v>1172</v>
      </c>
      <c r="V156" s="14">
        <f t="shared" si="192"/>
        <v>3967</v>
      </c>
      <c r="W156" s="13">
        <v>740</v>
      </c>
      <c r="X156" s="13">
        <f>256/2</f>
        <v>128</v>
      </c>
      <c r="Y156" s="13">
        <v>133.5</v>
      </c>
      <c r="Z156" s="13">
        <v>70</v>
      </c>
      <c r="AA156" s="11">
        <f t="shared" si="163"/>
        <v>8170</v>
      </c>
      <c r="AB156" s="12">
        <f t="shared" si="170"/>
        <v>1219.44</v>
      </c>
      <c r="AC156" s="18">
        <f t="shared" si="191"/>
        <v>7412.88</v>
      </c>
      <c r="AD156" s="17">
        <f t="shared" si="171"/>
        <v>7817.136</v>
      </c>
      <c r="AE156" s="17">
        <f t="shared" si="172"/>
        <v>8022.816</v>
      </c>
      <c r="AF156" s="19">
        <v>55</v>
      </c>
      <c r="AG156" s="13">
        <v>24</v>
      </c>
      <c r="AH156" s="13">
        <v>25</v>
      </c>
      <c r="AI156" s="13">
        <v>6</v>
      </c>
      <c r="AJ156" s="21">
        <v>40</v>
      </c>
      <c r="AK156" s="21">
        <v>4</v>
      </c>
      <c r="AL156" s="21">
        <v>2.5</v>
      </c>
      <c r="AM156" s="21">
        <v>4.2</v>
      </c>
      <c r="AN156" s="13">
        <v>3.4</v>
      </c>
      <c r="AO156" s="13">
        <v>5</v>
      </c>
      <c r="AP156" s="13">
        <v>35</v>
      </c>
      <c r="AQ156" s="11">
        <f t="shared" si="165"/>
        <v>8170</v>
      </c>
      <c r="AR156" s="13">
        <f t="shared" si="186"/>
        <v>609.936</v>
      </c>
      <c r="AS156" s="13">
        <f t="shared" si="187"/>
        <v>404.256</v>
      </c>
      <c r="AT156" s="1">
        <f t="shared" si="173"/>
        <v>85</v>
      </c>
      <c r="AU156" s="1">
        <f t="shared" si="174"/>
        <v>39</v>
      </c>
      <c r="AV156" s="1" t="str">
        <f t="shared" si="188"/>
        <v>105</v>
      </c>
      <c r="AW156" s="1">
        <f t="shared" si="175"/>
        <v>4095</v>
      </c>
      <c r="AX156" s="1">
        <f t="shared" si="176"/>
        <v>80</v>
      </c>
      <c r="AY156" s="1">
        <f t="shared" si="177"/>
        <v>38</v>
      </c>
      <c r="AZ156" s="1" t="str">
        <f t="shared" si="189"/>
        <v>112</v>
      </c>
      <c r="BA156" s="1">
        <f t="shared" si="178"/>
        <v>4256</v>
      </c>
      <c r="BB156" s="1">
        <f t="shared" si="179"/>
        <v>8351</v>
      </c>
      <c r="BC156" s="1">
        <f t="shared" si="180"/>
        <v>25</v>
      </c>
      <c r="BE156" s="1" t="str">
        <f t="shared" si="181"/>
        <v>182</v>
      </c>
      <c r="BI156" s="1">
        <f t="shared" si="182"/>
        <v>15945.88</v>
      </c>
      <c r="BJ156" s="1">
        <f t="shared" si="183"/>
        <v>16350.136</v>
      </c>
      <c r="BK156" s="1">
        <f t="shared" si="184"/>
        <v>16555.816</v>
      </c>
      <c r="BM156" s="1" t="e">
        <f>BI156*#REF!*BL156/1000</f>
        <v>#REF!</v>
      </c>
      <c r="BN156" s="1" t="e">
        <f>BJ156*#REF!*BL156/1000</f>
        <v>#REF!</v>
      </c>
      <c r="BO156" s="1" t="e">
        <f>BK156*#REF!*BL156/1000</f>
        <v>#REF!</v>
      </c>
      <c r="BP156" s="3">
        <v>0.63</v>
      </c>
      <c r="BR156" s="1">
        <f t="shared" si="167"/>
        <v>0</v>
      </c>
      <c r="BS156" s="1">
        <f t="shared" si="168"/>
        <v>0</v>
      </c>
      <c r="BT156" s="1">
        <f t="shared" si="169"/>
        <v>0</v>
      </c>
    </row>
    <row r="157" spans="1:72">
      <c r="A157" s="1">
        <v>154</v>
      </c>
      <c r="B157" s="8" t="s">
        <v>79</v>
      </c>
      <c r="D157" s="1">
        <v>8170</v>
      </c>
      <c r="F157" s="1">
        <v>85</v>
      </c>
      <c r="G157" s="1">
        <v>39</v>
      </c>
      <c r="H157" s="1">
        <v>80</v>
      </c>
      <c r="I157" s="1">
        <v>38</v>
      </c>
      <c r="J157" s="1">
        <v>25</v>
      </c>
      <c r="K157" s="1">
        <f t="shared" si="166"/>
        <v>8351</v>
      </c>
      <c r="L157" s="1">
        <f t="shared" si="140"/>
        <v>16309.88</v>
      </c>
      <c r="M157" s="1">
        <f t="shared" si="141"/>
        <v>16714.136</v>
      </c>
      <c r="N157" s="1">
        <f t="shared" si="142"/>
        <v>16919.816</v>
      </c>
      <c r="O157" s="1">
        <f t="shared" si="185"/>
        <v>10270</v>
      </c>
      <c r="P157" s="1">
        <v>2420</v>
      </c>
      <c r="Q157" s="1">
        <v>1900</v>
      </c>
      <c r="R157" s="11">
        <v>360</v>
      </c>
      <c r="S157" s="13">
        <v>1776</v>
      </c>
      <c r="T157" s="13">
        <v>1123</v>
      </c>
      <c r="U157" s="13">
        <v>1172</v>
      </c>
      <c r="V157" s="14">
        <f t="shared" si="192"/>
        <v>4071</v>
      </c>
      <c r="W157" s="13">
        <v>1000</v>
      </c>
      <c r="X157" s="13">
        <f>256/2</f>
        <v>128</v>
      </c>
      <c r="Y157" s="13">
        <v>133.5</v>
      </c>
      <c r="Z157" s="13">
        <v>70</v>
      </c>
      <c r="AA157" s="11">
        <f t="shared" si="163"/>
        <v>8170</v>
      </c>
      <c r="AB157" s="12">
        <f t="shared" si="170"/>
        <v>1219.44</v>
      </c>
      <c r="AC157" s="18">
        <f t="shared" si="191"/>
        <v>7776.88</v>
      </c>
      <c r="AD157" s="17">
        <f t="shared" si="171"/>
        <v>8181.136</v>
      </c>
      <c r="AE157" s="17">
        <f t="shared" si="172"/>
        <v>8386.816</v>
      </c>
      <c r="AF157" s="19">
        <v>55</v>
      </c>
      <c r="AG157" s="13">
        <v>24</v>
      </c>
      <c r="AH157" s="13">
        <v>25</v>
      </c>
      <c r="AI157" s="13">
        <v>6</v>
      </c>
      <c r="AJ157" s="21">
        <v>40</v>
      </c>
      <c r="AK157" s="21">
        <v>4</v>
      </c>
      <c r="AL157" s="21">
        <v>2.5</v>
      </c>
      <c r="AM157" s="21">
        <v>4.2</v>
      </c>
      <c r="AN157" s="13">
        <v>3.4</v>
      </c>
      <c r="AO157" s="13">
        <v>5</v>
      </c>
      <c r="AP157" s="13">
        <v>35</v>
      </c>
      <c r="AQ157" s="11">
        <f t="shared" si="165"/>
        <v>8170</v>
      </c>
      <c r="AR157" s="13">
        <f t="shared" si="186"/>
        <v>609.936</v>
      </c>
      <c r="AS157" s="13">
        <f t="shared" si="187"/>
        <v>404.256</v>
      </c>
      <c r="AT157" s="1">
        <f t="shared" si="173"/>
        <v>85</v>
      </c>
      <c r="AU157" s="1">
        <f t="shared" si="174"/>
        <v>39</v>
      </c>
      <c r="AV157" s="1" t="str">
        <f t="shared" si="188"/>
        <v>105</v>
      </c>
      <c r="AW157" s="1">
        <f t="shared" si="175"/>
        <v>4095</v>
      </c>
      <c r="AX157" s="1">
        <f t="shared" si="176"/>
        <v>80</v>
      </c>
      <c r="AY157" s="1">
        <f t="shared" si="177"/>
        <v>38</v>
      </c>
      <c r="AZ157" s="1" t="str">
        <f t="shared" si="189"/>
        <v>112</v>
      </c>
      <c r="BA157" s="1">
        <f t="shared" si="178"/>
        <v>4256</v>
      </c>
      <c r="BB157" s="1">
        <f t="shared" si="179"/>
        <v>8351</v>
      </c>
      <c r="BC157" s="1">
        <f t="shared" si="180"/>
        <v>25</v>
      </c>
      <c r="BE157" s="1" t="str">
        <f t="shared" si="181"/>
        <v>182</v>
      </c>
      <c r="BI157" s="1">
        <f t="shared" si="182"/>
        <v>16309.88</v>
      </c>
      <c r="BJ157" s="1">
        <f t="shared" si="183"/>
        <v>16714.136</v>
      </c>
      <c r="BK157" s="1">
        <f t="shared" si="184"/>
        <v>16919.816</v>
      </c>
      <c r="BM157" s="1" t="e">
        <f>BI157*#REF!*BL157/1000</f>
        <v>#REF!</v>
      </c>
      <c r="BN157" s="1" t="e">
        <f>BJ157*#REF!*BL157/1000</f>
        <v>#REF!</v>
      </c>
      <c r="BO157" s="1" t="e">
        <f>BK157*#REF!*BL157/1000</f>
        <v>#REF!</v>
      </c>
      <c r="BP157" s="3">
        <v>0.61</v>
      </c>
      <c r="BR157" s="1">
        <f t="shared" si="167"/>
        <v>0</v>
      </c>
      <c r="BS157" s="1">
        <f t="shared" si="168"/>
        <v>0</v>
      </c>
      <c r="BT157" s="1">
        <f t="shared" si="169"/>
        <v>0</v>
      </c>
    </row>
    <row r="158" spans="1:72">
      <c r="A158" s="1">
        <v>155</v>
      </c>
      <c r="B158" s="8" t="s">
        <v>79</v>
      </c>
      <c r="D158" s="1">
        <v>8170</v>
      </c>
      <c r="F158" s="1">
        <v>85</v>
      </c>
      <c r="G158" s="1">
        <v>39</v>
      </c>
      <c r="H158" s="1">
        <v>80</v>
      </c>
      <c r="I158" s="1">
        <v>38</v>
      </c>
      <c r="J158" s="1">
        <v>63</v>
      </c>
      <c r="K158" s="1">
        <f t="shared" si="166"/>
        <v>8351</v>
      </c>
      <c r="L158" s="1">
        <f t="shared" si="140"/>
        <v>16229.88</v>
      </c>
      <c r="M158" s="1">
        <f t="shared" si="141"/>
        <v>16634.136</v>
      </c>
      <c r="N158" s="1">
        <f t="shared" si="142"/>
        <v>16839.816</v>
      </c>
      <c r="O158" s="1">
        <f t="shared" si="185"/>
        <v>10270</v>
      </c>
      <c r="P158" s="1">
        <v>2420</v>
      </c>
      <c r="Q158" s="1">
        <v>1900</v>
      </c>
      <c r="R158" s="11">
        <v>400</v>
      </c>
      <c r="S158" s="13">
        <v>2093</v>
      </c>
      <c r="T158" s="13">
        <v>1399</v>
      </c>
      <c r="U158" s="13">
        <v>1361</v>
      </c>
      <c r="V158" s="14">
        <f t="shared" si="192"/>
        <v>4853</v>
      </c>
      <c r="W158" s="13"/>
      <c r="X158" s="13">
        <f>256/2</f>
        <v>128</v>
      </c>
      <c r="Y158" s="13">
        <v>133.5</v>
      </c>
      <c r="Z158" s="13">
        <v>70</v>
      </c>
      <c r="AA158" s="11">
        <f t="shared" si="163"/>
        <v>8170</v>
      </c>
      <c r="AB158" s="12">
        <f t="shared" si="170"/>
        <v>1219.44</v>
      </c>
      <c r="AC158" s="18">
        <f t="shared" si="191"/>
        <v>7558.88</v>
      </c>
      <c r="AD158" s="17">
        <f t="shared" si="171"/>
        <v>7963.136</v>
      </c>
      <c r="AE158" s="17">
        <f t="shared" si="172"/>
        <v>8168.816</v>
      </c>
      <c r="AF158" s="19">
        <v>55</v>
      </c>
      <c r="AG158" s="13">
        <v>24</v>
      </c>
      <c r="AH158" s="13">
        <v>25</v>
      </c>
      <c r="AI158" s="13">
        <v>6</v>
      </c>
      <c r="AJ158" s="21">
        <v>40</v>
      </c>
      <c r="AK158" s="21">
        <v>4</v>
      </c>
      <c r="AL158" s="21">
        <v>2.5</v>
      </c>
      <c r="AM158" s="21">
        <v>4.2</v>
      </c>
      <c r="AN158" s="13">
        <v>3.4</v>
      </c>
      <c r="AO158" s="13">
        <v>5</v>
      </c>
      <c r="AP158" s="13">
        <v>35</v>
      </c>
      <c r="AQ158" s="11">
        <f t="shared" si="165"/>
        <v>8170</v>
      </c>
      <c r="AR158" s="13">
        <f t="shared" si="186"/>
        <v>609.936</v>
      </c>
      <c r="AS158" s="13">
        <f t="shared" si="187"/>
        <v>404.256</v>
      </c>
      <c r="AT158" s="1">
        <f t="shared" si="173"/>
        <v>85</v>
      </c>
      <c r="AU158" s="1">
        <f t="shared" si="174"/>
        <v>39</v>
      </c>
      <c r="AV158" s="1" t="str">
        <f t="shared" si="188"/>
        <v>105</v>
      </c>
      <c r="AW158" s="1">
        <f t="shared" si="175"/>
        <v>4095</v>
      </c>
      <c r="AX158" s="1">
        <f t="shared" si="176"/>
        <v>80</v>
      </c>
      <c r="AY158" s="1">
        <f t="shared" si="177"/>
        <v>38</v>
      </c>
      <c r="AZ158" s="1" t="str">
        <f t="shared" si="189"/>
        <v>112</v>
      </c>
      <c r="BA158" s="1">
        <f t="shared" si="178"/>
        <v>4256</v>
      </c>
      <c r="BB158" s="1">
        <f t="shared" si="179"/>
        <v>8351</v>
      </c>
      <c r="BC158" s="1">
        <f t="shared" si="180"/>
        <v>63</v>
      </c>
      <c r="BE158" s="1" t="str">
        <f t="shared" si="181"/>
        <v>320</v>
      </c>
      <c r="BI158" s="1">
        <f t="shared" si="182"/>
        <v>16229.88</v>
      </c>
      <c r="BJ158" s="1">
        <f t="shared" si="183"/>
        <v>16634.136</v>
      </c>
      <c r="BK158" s="1">
        <f t="shared" si="184"/>
        <v>16839.816</v>
      </c>
      <c r="BM158" s="1" t="e">
        <f>BI158*#REF!*BL158/1000</f>
        <v>#REF!</v>
      </c>
      <c r="BN158" s="1" t="e">
        <f>BJ158*#REF!*BL158/1000</f>
        <v>#REF!</v>
      </c>
      <c r="BO158" s="1" t="e">
        <f>BK158*#REF!*BL158/1000</f>
        <v>#REF!</v>
      </c>
      <c r="BP158" s="3">
        <v>0.6</v>
      </c>
      <c r="BR158" s="1">
        <f t="shared" si="167"/>
        <v>0</v>
      </c>
      <c r="BS158" s="1">
        <f t="shared" si="168"/>
        <v>0</v>
      </c>
      <c r="BT158" s="1">
        <f t="shared" si="169"/>
        <v>0</v>
      </c>
    </row>
    <row r="159" spans="1:72">
      <c r="A159" s="1">
        <v>156</v>
      </c>
      <c r="B159" s="8" t="s">
        <v>79</v>
      </c>
      <c r="D159" s="1">
        <v>8170</v>
      </c>
      <c r="F159" s="1">
        <v>85</v>
      </c>
      <c r="G159" s="1">
        <v>39</v>
      </c>
      <c r="H159" s="1">
        <v>80</v>
      </c>
      <c r="I159" s="1">
        <v>38</v>
      </c>
      <c r="J159" s="1">
        <v>63</v>
      </c>
      <c r="K159" s="1">
        <f t="shared" si="166"/>
        <v>8351</v>
      </c>
      <c r="L159" s="1">
        <f t="shared" si="140"/>
        <v>18328.88</v>
      </c>
      <c r="M159" s="1">
        <f t="shared" si="141"/>
        <v>18733.136</v>
      </c>
      <c r="N159" s="1">
        <f t="shared" si="142"/>
        <v>18938.816</v>
      </c>
      <c r="O159" s="1">
        <f t="shared" si="185"/>
        <v>10270</v>
      </c>
      <c r="P159" s="1">
        <v>2420</v>
      </c>
      <c r="Q159" s="1">
        <v>1900</v>
      </c>
      <c r="R159" s="11" t="s">
        <v>77</v>
      </c>
      <c r="S159" s="13">
        <v>2167</v>
      </c>
      <c r="T159" s="13">
        <v>1771</v>
      </c>
      <c r="U159" s="13">
        <v>1532</v>
      </c>
      <c r="V159" s="14">
        <f t="shared" si="192"/>
        <v>5470</v>
      </c>
      <c r="W159" s="13">
        <v>1480</v>
      </c>
      <c r="X159" s="13">
        <f>256/2</f>
        <v>128</v>
      </c>
      <c r="Y159" s="13">
        <v>133.5</v>
      </c>
      <c r="Z159" s="13">
        <v>71</v>
      </c>
      <c r="AA159" s="11">
        <f t="shared" si="163"/>
        <v>8170</v>
      </c>
      <c r="AB159" s="12">
        <f t="shared" si="170"/>
        <v>1220.44</v>
      </c>
      <c r="AC159" s="18">
        <f t="shared" si="191"/>
        <v>9657.88</v>
      </c>
      <c r="AD159" s="17">
        <f t="shared" si="171"/>
        <v>10062.136</v>
      </c>
      <c r="AE159" s="17">
        <f t="shared" si="172"/>
        <v>10267.816</v>
      </c>
      <c r="AF159" s="19">
        <v>55</v>
      </c>
      <c r="AG159" s="13">
        <v>24</v>
      </c>
      <c r="AH159" s="13">
        <v>25</v>
      </c>
      <c r="AI159" s="13">
        <v>6</v>
      </c>
      <c r="AJ159" s="21">
        <v>40</v>
      </c>
      <c r="AK159" s="21">
        <v>4</v>
      </c>
      <c r="AL159" s="21">
        <v>2.5</v>
      </c>
      <c r="AM159" s="21">
        <v>4.2</v>
      </c>
      <c r="AN159" s="13">
        <v>3.4</v>
      </c>
      <c r="AO159" s="13">
        <v>5</v>
      </c>
      <c r="AP159" s="13">
        <v>35</v>
      </c>
      <c r="AQ159" s="11">
        <f t="shared" si="165"/>
        <v>8170</v>
      </c>
      <c r="AR159" s="13">
        <f t="shared" si="186"/>
        <v>609.936</v>
      </c>
      <c r="AS159" s="13">
        <f t="shared" si="187"/>
        <v>404.256</v>
      </c>
      <c r="AT159" s="1">
        <f t="shared" si="173"/>
        <v>85</v>
      </c>
      <c r="AU159" s="1">
        <f t="shared" si="174"/>
        <v>39</v>
      </c>
      <c r="AV159" s="1" t="str">
        <f t="shared" si="188"/>
        <v>105</v>
      </c>
      <c r="AW159" s="1">
        <f t="shared" si="175"/>
        <v>4095</v>
      </c>
      <c r="AX159" s="1">
        <f t="shared" si="176"/>
        <v>80</v>
      </c>
      <c r="AY159" s="1">
        <f t="shared" si="177"/>
        <v>38</v>
      </c>
      <c r="AZ159" s="1" t="str">
        <f t="shared" si="189"/>
        <v>112</v>
      </c>
      <c r="BA159" s="1">
        <f t="shared" si="178"/>
        <v>4256</v>
      </c>
      <c r="BB159" s="1">
        <f t="shared" si="179"/>
        <v>8351</v>
      </c>
      <c r="BC159" s="1">
        <f t="shared" si="180"/>
        <v>63</v>
      </c>
      <c r="BE159" s="1" t="str">
        <f t="shared" si="181"/>
        <v>320</v>
      </c>
      <c r="BI159" s="1">
        <f t="shared" si="182"/>
        <v>18328.88</v>
      </c>
      <c r="BJ159" s="1">
        <f t="shared" si="183"/>
        <v>18733.136</v>
      </c>
      <c r="BK159" s="1">
        <f t="shared" si="184"/>
        <v>18938.816</v>
      </c>
      <c r="BM159" s="1" t="e">
        <f>BI159*#REF!*BL159/1000</f>
        <v>#REF!</v>
      </c>
      <c r="BN159" s="1" t="e">
        <f>BJ159*#REF!*BL159/1000</f>
        <v>#REF!</v>
      </c>
      <c r="BO159" s="1" t="e">
        <f>BK159*#REF!*BL159/1000</f>
        <v>#REF!</v>
      </c>
      <c r="BP159" s="3">
        <v>0.59</v>
      </c>
      <c r="BR159" s="1">
        <f t="shared" si="167"/>
        <v>0</v>
      </c>
      <c r="BS159" s="1">
        <f t="shared" si="168"/>
        <v>0</v>
      </c>
      <c r="BT159" s="1">
        <f t="shared" si="169"/>
        <v>0</v>
      </c>
    </row>
    <row r="160" spans="1:72">
      <c r="A160" s="1">
        <v>157</v>
      </c>
      <c r="B160" s="8" t="s">
        <v>79</v>
      </c>
      <c r="D160" s="1">
        <v>8170</v>
      </c>
      <c r="F160" s="1">
        <v>85</v>
      </c>
      <c r="G160" s="1">
        <v>39</v>
      </c>
      <c r="H160" s="1">
        <v>80</v>
      </c>
      <c r="I160" s="1">
        <v>38</v>
      </c>
      <c r="J160" s="1">
        <v>63</v>
      </c>
      <c r="K160" s="1">
        <f t="shared" si="166"/>
        <v>8351</v>
      </c>
      <c r="L160" s="1">
        <f t="shared" si="140"/>
        <v>19662.3</v>
      </c>
      <c r="M160" s="1">
        <f t="shared" si="141"/>
        <v>20066.556</v>
      </c>
      <c r="N160" s="1">
        <f t="shared" si="142"/>
        <v>20272.236</v>
      </c>
      <c r="O160" s="1">
        <f t="shared" si="185"/>
        <v>10270</v>
      </c>
      <c r="P160" s="1">
        <v>2420</v>
      </c>
      <c r="Q160" s="1">
        <v>1900</v>
      </c>
      <c r="R160" s="11" t="s">
        <v>78</v>
      </c>
      <c r="S160" s="13">
        <v>2316</v>
      </c>
      <c r="T160" s="13">
        <v>2065</v>
      </c>
      <c r="U160" s="13">
        <v>1624</v>
      </c>
      <c r="V160" s="14">
        <f t="shared" si="192"/>
        <v>6005</v>
      </c>
      <c r="W160" s="13">
        <v>2000</v>
      </c>
      <c r="X160" s="13">
        <f>285/2</f>
        <v>142.5</v>
      </c>
      <c r="Y160" s="13">
        <v>133.5</v>
      </c>
      <c r="Z160" s="13">
        <v>80</v>
      </c>
      <c r="AA160" s="11">
        <f t="shared" si="163"/>
        <v>8170</v>
      </c>
      <c r="AB160" s="12">
        <f t="shared" si="170"/>
        <v>1359.65</v>
      </c>
      <c r="AC160" s="18">
        <f t="shared" si="191"/>
        <v>10991.3</v>
      </c>
      <c r="AD160" s="17">
        <f t="shared" si="171"/>
        <v>11395.556</v>
      </c>
      <c r="AE160" s="17">
        <f t="shared" si="172"/>
        <v>11601.236</v>
      </c>
      <c r="AF160" s="19">
        <v>55</v>
      </c>
      <c r="AG160" s="13">
        <v>24</v>
      </c>
      <c r="AH160" s="13">
        <v>25</v>
      </c>
      <c r="AI160" s="13">
        <v>6</v>
      </c>
      <c r="AJ160" s="21">
        <v>40</v>
      </c>
      <c r="AK160" s="21">
        <v>4</v>
      </c>
      <c r="AL160" s="21">
        <v>2.5</v>
      </c>
      <c r="AM160" s="21">
        <v>4.2</v>
      </c>
      <c r="AN160" s="13">
        <v>3.4</v>
      </c>
      <c r="AO160" s="13">
        <v>5</v>
      </c>
      <c r="AP160" s="13">
        <v>35</v>
      </c>
      <c r="AQ160" s="11">
        <f t="shared" si="165"/>
        <v>8170</v>
      </c>
      <c r="AR160" s="13">
        <f t="shared" si="186"/>
        <v>609.936</v>
      </c>
      <c r="AS160" s="13">
        <f t="shared" si="187"/>
        <v>404.256</v>
      </c>
      <c r="AT160" s="1">
        <f t="shared" si="173"/>
        <v>85</v>
      </c>
      <c r="AU160" s="1">
        <f t="shared" si="174"/>
        <v>39</v>
      </c>
      <c r="AV160" s="1" t="str">
        <f t="shared" si="188"/>
        <v>105</v>
      </c>
      <c r="AW160" s="1">
        <f t="shared" si="175"/>
        <v>4095</v>
      </c>
      <c r="AX160" s="1">
        <f t="shared" si="176"/>
        <v>80</v>
      </c>
      <c r="AY160" s="1">
        <f t="shared" si="177"/>
        <v>38</v>
      </c>
      <c r="AZ160" s="1" t="str">
        <f t="shared" si="189"/>
        <v>112</v>
      </c>
      <c r="BA160" s="1">
        <f t="shared" si="178"/>
        <v>4256</v>
      </c>
      <c r="BB160" s="1">
        <f t="shared" si="179"/>
        <v>8351</v>
      </c>
      <c r="BC160" s="1">
        <f t="shared" si="180"/>
        <v>63</v>
      </c>
      <c r="BE160" s="1" t="str">
        <f t="shared" si="181"/>
        <v>320</v>
      </c>
      <c r="BI160" s="1">
        <f t="shared" si="182"/>
        <v>19662.3</v>
      </c>
      <c r="BJ160" s="1">
        <f t="shared" si="183"/>
        <v>20066.556</v>
      </c>
      <c r="BK160" s="1">
        <f t="shared" si="184"/>
        <v>20272.236</v>
      </c>
      <c r="BM160" s="1" t="e">
        <f>BI160*#REF!*BL160/1000</f>
        <v>#REF!</v>
      </c>
      <c r="BN160" s="1" t="e">
        <f>BJ160*#REF!*BL160/1000</f>
        <v>#REF!</v>
      </c>
      <c r="BO160" s="1" t="e">
        <f>BK160*#REF!*BL160/1000</f>
        <v>#REF!</v>
      </c>
      <c r="BP160" s="3">
        <v>0.56</v>
      </c>
      <c r="BR160" s="1">
        <f t="shared" si="167"/>
        <v>0</v>
      </c>
      <c r="BS160" s="1">
        <f t="shared" si="168"/>
        <v>0</v>
      </c>
      <c r="BT160" s="1">
        <f t="shared" si="169"/>
        <v>0</v>
      </c>
    </row>
    <row r="161" spans="1:72">
      <c r="A161" s="1">
        <v>158</v>
      </c>
      <c r="B161" s="8" t="s">
        <v>79</v>
      </c>
      <c r="D161" s="1">
        <v>8170</v>
      </c>
      <c r="F161" s="1">
        <v>85</v>
      </c>
      <c r="G161" s="1">
        <v>39</v>
      </c>
      <c r="H161" s="1">
        <v>80</v>
      </c>
      <c r="I161" s="1">
        <v>38</v>
      </c>
      <c r="J161" s="1">
        <v>63</v>
      </c>
      <c r="K161" s="1">
        <f t="shared" si="166"/>
        <v>8351</v>
      </c>
      <c r="L161" s="1">
        <f t="shared" si="140"/>
        <v>20030.3</v>
      </c>
      <c r="M161" s="1">
        <f t="shared" si="141"/>
        <v>20434.556</v>
      </c>
      <c r="N161" s="1">
        <f t="shared" si="142"/>
        <v>20640.236</v>
      </c>
      <c r="O161" s="1">
        <f t="shared" si="185"/>
        <v>10270</v>
      </c>
      <c r="P161" s="1">
        <v>2420</v>
      </c>
      <c r="Q161" s="1">
        <v>1900</v>
      </c>
      <c r="R161" s="11" t="s">
        <v>80</v>
      </c>
      <c r="S161" s="13">
        <v>2316</v>
      </c>
      <c r="T161" s="13">
        <v>2065</v>
      </c>
      <c r="U161" s="13">
        <v>1624</v>
      </c>
      <c r="V161" s="14">
        <f t="shared" si="192"/>
        <v>6005</v>
      </c>
      <c r="W161" s="13">
        <f>1184*2</f>
        <v>2368</v>
      </c>
      <c r="X161" s="13">
        <f>285/2</f>
        <v>142.5</v>
      </c>
      <c r="Y161" s="13">
        <v>133.5</v>
      </c>
      <c r="Z161" s="13">
        <v>80</v>
      </c>
      <c r="AA161" s="11">
        <f t="shared" si="163"/>
        <v>8170</v>
      </c>
      <c r="AB161" s="12">
        <f t="shared" si="170"/>
        <v>1359.65</v>
      </c>
      <c r="AC161" s="18">
        <f t="shared" si="191"/>
        <v>11359.3</v>
      </c>
      <c r="AD161" s="17">
        <f t="shared" si="171"/>
        <v>11763.556</v>
      </c>
      <c r="AE161" s="17">
        <f t="shared" si="172"/>
        <v>11969.236</v>
      </c>
      <c r="AF161" s="19">
        <v>55</v>
      </c>
      <c r="AG161" s="13">
        <v>24</v>
      </c>
      <c r="AH161" s="13">
        <v>25</v>
      </c>
      <c r="AI161" s="13">
        <v>6</v>
      </c>
      <c r="AJ161" s="21">
        <v>40</v>
      </c>
      <c r="AK161" s="21">
        <v>4</v>
      </c>
      <c r="AL161" s="21">
        <v>2.5</v>
      </c>
      <c r="AM161" s="21">
        <v>4.2</v>
      </c>
      <c r="AN161" s="13">
        <v>3.4</v>
      </c>
      <c r="AO161" s="13">
        <v>5</v>
      </c>
      <c r="AP161" s="13">
        <v>35</v>
      </c>
      <c r="AQ161" s="11">
        <f t="shared" si="165"/>
        <v>8170</v>
      </c>
      <c r="AR161" s="13">
        <f t="shared" si="186"/>
        <v>609.936</v>
      </c>
      <c r="AS161" s="13">
        <f t="shared" si="187"/>
        <v>404.256</v>
      </c>
      <c r="AT161" s="1">
        <f t="shared" si="173"/>
        <v>85</v>
      </c>
      <c r="AU161" s="1">
        <f t="shared" si="174"/>
        <v>39</v>
      </c>
      <c r="AV161" s="1" t="str">
        <f t="shared" si="188"/>
        <v>105</v>
      </c>
      <c r="AW161" s="1">
        <f t="shared" si="175"/>
        <v>4095</v>
      </c>
      <c r="AX161" s="1">
        <f t="shared" si="176"/>
        <v>80</v>
      </c>
      <c r="AY161" s="1">
        <f t="shared" si="177"/>
        <v>38</v>
      </c>
      <c r="AZ161" s="1" t="str">
        <f t="shared" si="189"/>
        <v>112</v>
      </c>
      <c r="BA161" s="1">
        <f t="shared" si="178"/>
        <v>4256</v>
      </c>
      <c r="BB161" s="1">
        <f t="shared" si="179"/>
        <v>8351</v>
      </c>
      <c r="BC161" s="1">
        <f t="shared" si="180"/>
        <v>63</v>
      </c>
      <c r="BE161" s="1" t="str">
        <f t="shared" si="181"/>
        <v>320</v>
      </c>
      <c r="BI161" s="1">
        <f t="shared" si="182"/>
        <v>20030.3</v>
      </c>
      <c r="BJ161" s="1">
        <f t="shared" si="183"/>
        <v>20434.556</v>
      </c>
      <c r="BK161" s="1">
        <f t="shared" si="184"/>
        <v>20640.236</v>
      </c>
      <c r="BM161" s="1" t="e">
        <f>BI161*#REF!*BL161/1000</f>
        <v>#REF!</v>
      </c>
      <c r="BN161" s="1" t="e">
        <f>BJ161*#REF!*BL161/1000</f>
        <v>#REF!</v>
      </c>
      <c r="BO161" s="1" t="e">
        <f>BK161*#REF!*BL161/1000</f>
        <v>#REF!</v>
      </c>
      <c r="BP161" s="3">
        <v>0.55</v>
      </c>
      <c r="BR161" s="1">
        <f t="shared" si="167"/>
        <v>0</v>
      </c>
      <c r="BS161" s="1">
        <f t="shared" si="168"/>
        <v>0</v>
      </c>
      <c r="BT161" s="1">
        <f t="shared" si="169"/>
        <v>0</v>
      </c>
    </row>
    <row r="162" spans="1:72">
      <c r="A162" s="1">
        <v>159</v>
      </c>
      <c r="B162" s="8" t="s">
        <v>79</v>
      </c>
      <c r="D162" s="1">
        <v>8170</v>
      </c>
      <c r="F162" s="1">
        <v>85</v>
      </c>
      <c r="G162" s="1">
        <v>39</v>
      </c>
      <c r="H162" s="1">
        <v>80</v>
      </c>
      <c r="I162" s="1">
        <v>38</v>
      </c>
      <c r="J162" s="1">
        <v>107</v>
      </c>
      <c r="K162" s="1">
        <f t="shared" si="166"/>
        <v>8351</v>
      </c>
      <c r="L162" s="1">
        <f t="shared" si="140"/>
        <v>21073.3</v>
      </c>
      <c r="M162" s="1">
        <f t="shared" si="141"/>
        <v>21477.556</v>
      </c>
      <c r="N162" s="1">
        <f t="shared" si="142"/>
        <v>21683.236</v>
      </c>
      <c r="O162" s="1">
        <f t="shared" si="185"/>
        <v>10270</v>
      </c>
      <c r="P162" s="1">
        <v>2420</v>
      </c>
      <c r="Q162" s="1">
        <v>1900</v>
      </c>
      <c r="R162" s="11" t="s">
        <v>81</v>
      </c>
      <c r="S162" s="13">
        <v>2316</v>
      </c>
      <c r="T162" s="13">
        <v>2065</v>
      </c>
      <c r="U162" s="13">
        <v>1624</v>
      </c>
      <c r="V162" s="14">
        <f t="shared" ref="V162:V172" si="193">S162+T162+U162</f>
        <v>6005</v>
      </c>
      <c r="W162" s="13">
        <f>1620*2</f>
        <v>3240</v>
      </c>
      <c r="X162" s="13">
        <f>285/2</f>
        <v>142.5</v>
      </c>
      <c r="Y162" s="13">
        <v>133.5</v>
      </c>
      <c r="Z162" s="13">
        <v>80</v>
      </c>
      <c r="AA162" s="11">
        <f t="shared" si="163"/>
        <v>8170</v>
      </c>
      <c r="AB162" s="12">
        <f t="shared" si="170"/>
        <v>1359.65</v>
      </c>
      <c r="AC162" s="18">
        <f t="shared" si="191"/>
        <v>12231.3</v>
      </c>
      <c r="AD162" s="17">
        <f t="shared" si="171"/>
        <v>12635.556</v>
      </c>
      <c r="AE162" s="17">
        <f t="shared" si="172"/>
        <v>12841.236</v>
      </c>
      <c r="AF162" s="19">
        <v>55</v>
      </c>
      <c r="AG162" s="13">
        <v>24</v>
      </c>
      <c r="AH162" s="13">
        <v>25</v>
      </c>
      <c r="AI162" s="13">
        <v>6</v>
      </c>
      <c r="AJ162" s="21">
        <v>40</v>
      </c>
      <c r="AK162" s="21">
        <v>4</v>
      </c>
      <c r="AL162" s="21">
        <v>2.5</v>
      </c>
      <c r="AM162" s="21">
        <v>4.2</v>
      </c>
      <c r="AN162" s="13">
        <v>3.4</v>
      </c>
      <c r="AO162" s="13">
        <v>5</v>
      </c>
      <c r="AP162" s="13">
        <v>35</v>
      </c>
      <c r="AQ162" s="11">
        <f t="shared" si="165"/>
        <v>8170</v>
      </c>
      <c r="AR162" s="13">
        <f t="shared" si="186"/>
        <v>609.936</v>
      </c>
      <c r="AS162" s="13">
        <f t="shared" si="187"/>
        <v>404.256</v>
      </c>
      <c r="AT162" s="1">
        <f t="shared" si="173"/>
        <v>85</v>
      </c>
      <c r="AU162" s="1">
        <f t="shared" si="174"/>
        <v>39</v>
      </c>
      <c r="AV162" s="1" t="str">
        <f t="shared" si="188"/>
        <v>105</v>
      </c>
      <c r="AW162" s="1">
        <f t="shared" si="175"/>
        <v>4095</v>
      </c>
      <c r="AX162" s="1">
        <f t="shared" si="176"/>
        <v>80</v>
      </c>
      <c r="AY162" s="1">
        <f t="shared" si="177"/>
        <v>38</v>
      </c>
      <c r="AZ162" s="1" t="str">
        <f t="shared" si="189"/>
        <v>112</v>
      </c>
      <c r="BA162" s="1">
        <f t="shared" si="178"/>
        <v>4256</v>
      </c>
      <c r="BB162" s="1">
        <f t="shared" si="179"/>
        <v>8351</v>
      </c>
      <c r="BC162" s="1">
        <f t="shared" si="180"/>
        <v>107</v>
      </c>
      <c r="BE162" s="1" t="str">
        <f t="shared" si="181"/>
        <v>491</v>
      </c>
      <c r="BI162" s="1">
        <f t="shared" si="182"/>
        <v>21073.3</v>
      </c>
      <c r="BJ162" s="1">
        <f t="shared" si="183"/>
        <v>21477.556</v>
      </c>
      <c r="BK162" s="1">
        <f t="shared" si="184"/>
        <v>21683.236</v>
      </c>
      <c r="BM162" s="1" t="e">
        <f>BI162*#REF!*BL162/1000</f>
        <v>#REF!</v>
      </c>
      <c r="BN162" s="1" t="e">
        <f>BJ162*#REF!*BL162/1000</f>
        <v>#REF!</v>
      </c>
      <c r="BO162" s="1" t="e">
        <f>BK162*#REF!*BL162/1000</f>
        <v>#REF!</v>
      </c>
      <c r="BP162" s="3">
        <v>0.54</v>
      </c>
      <c r="BR162" s="1">
        <f t="shared" si="167"/>
        <v>0</v>
      </c>
      <c r="BS162" s="1">
        <f t="shared" si="168"/>
        <v>0</v>
      </c>
      <c r="BT162" s="1">
        <f t="shared" si="169"/>
        <v>0</v>
      </c>
    </row>
    <row r="163" spans="1:72">
      <c r="A163" s="1">
        <v>160</v>
      </c>
      <c r="B163" s="8" t="s">
        <v>79</v>
      </c>
      <c r="D163" s="1">
        <v>8170</v>
      </c>
      <c r="F163" s="1">
        <v>85</v>
      </c>
      <c r="G163" s="1">
        <v>39</v>
      </c>
      <c r="H163" s="1">
        <v>80</v>
      </c>
      <c r="I163" s="1">
        <v>38</v>
      </c>
      <c r="J163" s="1">
        <v>107</v>
      </c>
      <c r="K163" s="1">
        <f t="shared" si="166"/>
        <v>8351</v>
      </c>
      <c r="L163" s="1">
        <f t="shared" ref="L163:L226" si="194">BI163</f>
        <v>21293.3</v>
      </c>
      <c r="M163" s="1">
        <f t="shared" ref="M163:M226" si="195">BJ163</f>
        <v>21697.556</v>
      </c>
      <c r="N163" s="1">
        <f t="shared" ref="N163:N226" si="196">BK163</f>
        <v>21903.236</v>
      </c>
      <c r="O163" s="1">
        <f t="shared" si="185"/>
        <v>10270</v>
      </c>
      <c r="P163" s="1">
        <v>2420</v>
      </c>
      <c r="Q163" s="1">
        <v>1900</v>
      </c>
      <c r="R163" s="11" t="s">
        <v>82</v>
      </c>
      <c r="S163" s="13">
        <v>2316</v>
      </c>
      <c r="T163" s="13">
        <v>2065</v>
      </c>
      <c r="U163" s="13">
        <v>1624</v>
      </c>
      <c r="V163" s="14">
        <f t="shared" si="193"/>
        <v>6005</v>
      </c>
      <c r="W163" s="13">
        <f>1730*2</f>
        <v>3460</v>
      </c>
      <c r="X163" s="13">
        <f>285/2</f>
        <v>142.5</v>
      </c>
      <c r="Y163" s="13">
        <v>133.5</v>
      </c>
      <c r="Z163" s="13">
        <v>80</v>
      </c>
      <c r="AA163" s="11">
        <f t="shared" si="163"/>
        <v>8170</v>
      </c>
      <c r="AB163" s="12">
        <f t="shared" si="170"/>
        <v>1359.65</v>
      </c>
      <c r="AC163" s="18">
        <f t="shared" si="191"/>
        <v>12451.3</v>
      </c>
      <c r="AD163" s="17">
        <f t="shared" si="171"/>
        <v>12855.556</v>
      </c>
      <c r="AE163" s="17">
        <f t="shared" si="172"/>
        <v>13061.236</v>
      </c>
      <c r="AF163" s="19">
        <v>55</v>
      </c>
      <c r="AG163" s="13">
        <v>24</v>
      </c>
      <c r="AH163" s="13">
        <v>25</v>
      </c>
      <c r="AI163" s="13">
        <v>6</v>
      </c>
      <c r="AJ163" s="21">
        <v>40</v>
      </c>
      <c r="AK163" s="21">
        <v>4</v>
      </c>
      <c r="AL163" s="21">
        <v>2.5</v>
      </c>
      <c r="AM163" s="21">
        <v>4.2</v>
      </c>
      <c r="AN163" s="13">
        <v>3.4</v>
      </c>
      <c r="AO163" s="13">
        <v>5</v>
      </c>
      <c r="AP163" s="13">
        <v>35</v>
      </c>
      <c r="AQ163" s="11">
        <f t="shared" si="165"/>
        <v>8170</v>
      </c>
      <c r="AR163" s="13">
        <f t="shared" si="186"/>
        <v>609.936</v>
      </c>
      <c r="AS163" s="13">
        <f t="shared" si="187"/>
        <v>404.256</v>
      </c>
      <c r="AT163" s="1">
        <f t="shared" si="173"/>
        <v>85</v>
      </c>
      <c r="AU163" s="1">
        <f t="shared" si="174"/>
        <v>39</v>
      </c>
      <c r="AV163" s="1" t="str">
        <f t="shared" si="188"/>
        <v>105</v>
      </c>
      <c r="AW163" s="1">
        <f t="shared" si="175"/>
        <v>4095</v>
      </c>
      <c r="AX163" s="1">
        <f t="shared" si="176"/>
        <v>80</v>
      </c>
      <c r="AY163" s="1">
        <f t="shared" si="177"/>
        <v>38</v>
      </c>
      <c r="AZ163" s="1" t="str">
        <f t="shared" si="189"/>
        <v>112</v>
      </c>
      <c r="BA163" s="1">
        <f t="shared" si="178"/>
        <v>4256</v>
      </c>
      <c r="BB163" s="1">
        <f t="shared" si="179"/>
        <v>8351</v>
      </c>
      <c r="BC163" s="1">
        <f t="shared" si="180"/>
        <v>107</v>
      </c>
      <c r="BE163" s="1" t="str">
        <f t="shared" si="181"/>
        <v>491</v>
      </c>
      <c r="BI163" s="1">
        <f t="shared" si="182"/>
        <v>21293.3</v>
      </c>
      <c r="BJ163" s="1">
        <f t="shared" si="183"/>
        <v>21697.556</v>
      </c>
      <c r="BK163" s="1">
        <f t="shared" si="184"/>
        <v>21903.236</v>
      </c>
      <c r="BM163" s="1" t="e">
        <f>BI163*#REF!*BL163/1000</f>
        <v>#REF!</v>
      </c>
      <c r="BN163" s="1" t="e">
        <f>BJ163*#REF!*BL163/1000</f>
        <v>#REF!</v>
      </c>
      <c r="BO163" s="1" t="e">
        <f>BK163*#REF!*BL163/1000</f>
        <v>#REF!</v>
      </c>
      <c r="BP163" s="3">
        <v>0.53</v>
      </c>
      <c r="BR163" s="1">
        <f t="shared" si="167"/>
        <v>0</v>
      </c>
      <c r="BS163" s="1">
        <f t="shared" si="168"/>
        <v>0</v>
      </c>
      <c r="BT163" s="1">
        <f t="shared" si="169"/>
        <v>0</v>
      </c>
    </row>
    <row r="164" spans="1:72">
      <c r="A164" s="1">
        <v>161</v>
      </c>
      <c r="B164" s="8" t="s">
        <v>79</v>
      </c>
      <c r="D164" s="1">
        <v>8170</v>
      </c>
      <c r="F164" s="1">
        <v>85</v>
      </c>
      <c r="G164" s="1">
        <v>39</v>
      </c>
      <c r="H164" s="1">
        <v>80</v>
      </c>
      <c r="I164" s="1">
        <v>38</v>
      </c>
      <c r="J164" s="1">
        <v>63</v>
      </c>
      <c r="K164" s="1">
        <f t="shared" si="166"/>
        <v>8351</v>
      </c>
      <c r="L164" s="1">
        <f t="shared" si="194"/>
        <v>21532.72</v>
      </c>
      <c r="M164" s="1">
        <f t="shared" si="195"/>
        <v>21936.976</v>
      </c>
      <c r="N164" s="1">
        <f t="shared" si="196"/>
        <v>22142.656</v>
      </c>
      <c r="O164" s="1">
        <f t="shared" si="185"/>
        <v>10270</v>
      </c>
      <c r="P164" s="1">
        <v>2420</v>
      </c>
      <c r="Q164" s="1">
        <v>1900</v>
      </c>
      <c r="R164" s="11" t="s">
        <v>83</v>
      </c>
      <c r="S164" s="13">
        <v>2571</v>
      </c>
      <c r="T164" s="13">
        <v>2405</v>
      </c>
      <c r="U164" s="13">
        <v>1839</v>
      </c>
      <c r="V164" s="14">
        <f t="shared" si="193"/>
        <v>6815</v>
      </c>
      <c r="W164" s="13">
        <v>2800</v>
      </c>
      <c r="X164" s="13">
        <f>314/2</f>
        <v>157</v>
      </c>
      <c r="Y164" s="13">
        <v>133.5</v>
      </c>
      <c r="Z164" s="13">
        <v>80</v>
      </c>
      <c r="AA164" s="11">
        <f t="shared" si="163"/>
        <v>8170</v>
      </c>
      <c r="AB164" s="12">
        <f t="shared" si="170"/>
        <v>1489.86</v>
      </c>
      <c r="AC164" s="18">
        <f t="shared" si="191"/>
        <v>12861.72</v>
      </c>
      <c r="AD164" s="17">
        <f t="shared" si="171"/>
        <v>13265.976</v>
      </c>
      <c r="AE164" s="17">
        <f t="shared" si="172"/>
        <v>13471.656</v>
      </c>
      <c r="AF164" s="19">
        <v>55</v>
      </c>
      <c r="AG164" s="13">
        <v>24</v>
      </c>
      <c r="AH164" s="13">
        <v>25</v>
      </c>
      <c r="AI164" s="13">
        <v>6</v>
      </c>
      <c r="AJ164" s="21">
        <v>40</v>
      </c>
      <c r="AK164" s="21">
        <v>4</v>
      </c>
      <c r="AL164" s="21">
        <v>2.5</v>
      </c>
      <c r="AM164" s="21">
        <v>4.2</v>
      </c>
      <c r="AN164" s="13">
        <v>3.4</v>
      </c>
      <c r="AO164" s="13">
        <v>5</v>
      </c>
      <c r="AP164" s="13">
        <v>35</v>
      </c>
      <c r="AQ164" s="11">
        <f t="shared" si="165"/>
        <v>8170</v>
      </c>
      <c r="AR164" s="13">
        <f t="shared" si="186"/>
        <v>609.936</v>
      </c>
      <c r="AS164" s="13">
        <f t="shared" si="187"/>
        <v>404.256</v>
      </c>
      <c r="AT164" s="1">
        <f t="shared" si="173"/>
        <v>85</v>
      </c>
      <c r="AU164" s="1">
        <f t="shared" si="174"/>
        <v>39</v>
      </c>
      <c r="AV164" s="1" t="str">
        <f t="shared" si="188"/>
        <v>105</v>
      </c>
      <c r="AW164" s="1">
        <f t="shared" si="175"/>
        <v>4095</v>
      </c>
      <c r="AX164" s="1">
        <f t="shared" si="176"/>
        <v>80</v>
      </c>
      <c r="AY164" s="1">
        <f t="shared" si="177"/>
        <v>38</v>
      </c>
      <c r="AZ164" s="1" t="str">
        <f t="shared" si="189"/>
        <v>112</v>
      </c>
      <c r="BA164" s="1">
        <f t="shared" si="178"/>
        <v>4256</v>
      </c>
      <c r="BB164" s="1">
        <f t="shared" si="179"/>
        <v>8351</v>
      </c>
      <c r="BC164" s="1">
        <f t="shared" si="180"/>
        <v>63</v>
      </c>
      <c r="BE164" s="1" t="str">
        <f t="shared" si="181"/>
        <v>320</v>
      </c>
      <c r="BI164" s="1">
        <f t="shared" si="182"/>
        <v>21532.72</v>
      </c>
      <c r="BJ164" s="1">
        <f t="shared" si="183"/>
        <v>21936.976</v>
      </c>
      <c r="BK164" s="1">
        <f t="shared" si="184"/>
        <v>22142.656</v>
      </c>
      <c r="BM164" s="1" t="e">
        <f>BI164*#REF!*BL164/1000</f>
        <v>#REF!</v>
      </c>
      <c r="BN164" s="1" t="e">
        <f>BJ164*#REF!*BL164/1000</f>
        <v>#REF!</v>
      </c>
      <c r="BO164" s="1" t="e">
        <f>BK164*#REF!*BL164/1000</f>
        <v>#REF!</v>
      </c>
      <c r="BP164" s="3">
        <v>0.51</v>
      </c>
      <c r="BR164" s="1">
        <f t="shared" si="167"/>
        <v>0</v>
      </c>
      <c r="BS164" s="1">
        <f t="shared" si="168"/>
        <v>0</v>
      </c>
      <c r="BT164" s="1">
        <f t="shared" si="169"/>
        <v>0</v>
      </c>
    </row>
    <row r="165" spans="1:72">
      <c r="A165" s="1">
        <v>162</v>
      </c>
      <c r="B165" s="8" t="s">
        <v>79</v>
      </c>
      <c r="D165" s="1">
        <v>8170</v>
      </c>
      <c r="F165" s="1">
        <v>85</v>
      </c>
      <c r="G165" s="1">
        <v>39</v>
      </c>
      <c r="H165" s="1">
        <v>80</v>
      </c>
      <c r="I165" s="1">
        <v>38</v>
      </c>
      <c r="J165" s="1">
        <v>107</v>
      </c>
      <c r="K165" s="1">
        <f t="shared" si="166"/>
        <v>8351</v>
      </c>
      <c r="L165" s="1">
        <f t="shared" si="194"/>
        <v>23271.72</v>
      </c>
      <c r="M165" s="1">
        <f t="shared" si="195"/>
        <v>23675.976</v>
      </c>
      <c r="N165" s="1">
        <f t="shared" si="196"/>
        <v>23881.656</v>
      </c>
      <c r="O165" s="1">
        <f t="shared" si="185"/>
        <v>10270</v>
      </c>
      <c r="P165" s="1">
        <v>2420</v>
      </c>
      <c r="Q165" s="1">
        <v>1900</v>
      </c>
      <c r="R165" s="11" t="s">
        <v>84</v>
      </c>
      <c r="S165" s="13">
        <v>2571</v>
      </c>
      <c r="T165" s="13">
        <v>2405</v>
      </c>
      <c r="U165" s="13">
        <v>1839</v>
      </c>
      <c r="V165" s="14">
        <f t="shared" si="193"/>
        <v>6815</v>
      </c>
      <c r="W165" s="13">
        <f>2184*2</f>
        <v>4368</v>
      </c>
      <c r="X165" s="13">
        <f>314/2</f>
        <v>157</v>
      </c>
      <c r="Y165" s="13">
        <v>133.5</v>
      </c>
      <c r="Z165" s="13">
        <v>80</v>
      </c>
      <c r="AA165" s="11">
        <f t="shared" si="163"/>
        <v>8170</v>
      </c>
      <c r="AB165" s="12">
        <f t="shared" si="170"/>
        <v>1489.86</v>
      </c>
      <c r="AC165" s="18">
        <f t="shared" si="191"/>
        <v>14429.72</v>
      </c>
      <c r="AD165" s="17">
        <f t="shared" si="171"/>
        <v>14833.976</v>
      </c>
      <c r="AE165" s="17">
        <f t="shared" si="172"/>
        <v>15039.656</v>
      </c>
      <c r="AF165" s="19">
        <v>55</v>
      </c>
      <c r="AG165" s="13">
        <v>24</v>
      </c>
      <c r="AH165" s="13">
        <v>25</v>
      </c>
      <c r="AI165" s="13">
        <v>6</v>
      </c>
      <c r="AJ165" s="21">
        <v>40</v>
      </c>
      <c r="AK165" s="21">
        <v>4</v>
      </c>
      <c r="AL165" s="21">
        <v>2.5</v>
      </c>
      <c r="AM165" s="21">
        <v>4.2</v>
      </c>
      <c r="AN165" s="13">
        <v>3.4</v>
      </c>
      <c r="AO165" s="13">
        <v>5</v>
      </c>
      <c r="AP165" s="13">
        <v>35</v>
      </c>
      <c r="AQ165" s="11">
        <f t="shared" si="165"/>
        <v>8170</v>
      </c>
      <c r="AR165" s="13">
        <f t="shared" si="186"/>
        <v>609.936</v>
      </c>
      <c r="AS165" s="13">
        <f t="shared" si="187"/>
        <v>404.256</v>
      </c>
      <c r="AT165" s="1">
        <f t="shared" si="173"/>
        <v>85</v>
      </c>
      <c r="AU165" s="1">
        <f t="shared" si="174"/>
        <v>39</v>
      </c>
      <c r="AV165" s="1" t="str">
        <f t="shared" si="188"/>
        <v>105</v>
      </c>
      <c r="AW165" s="1">
        <f t="shared" si="175"/>
        <v>4095</v>
      </c>
      <c r="AX165" s="1">
        <f t="shared" si="176"/>
        <v>80</v>
      </c>
      <c r="AY165" s="1">
        <f t="shared" si="177"/>
        <v>38</v>
      </c>
      <c r="AZ165" s="1" t="str">
        <f t="shared" si="189"/>
        <v>112</v>
      </c>
      <c r="BA165" s="1">
        <f t="shared" si="178"/>
        <v>4256</v>
      </c>
      <c r="BB165" s="1">
        <f t="shared" si="179"/>
        <v>8351</v>
      </c>
      <c r="BC165" s="1">
        <f t="shared" si="180"/>
        <v>107</v>
      </c>
      <c r="BE165" s="1" t="str">
        <f t="shared" si="181"/>
        <v>491</v>
      </c>
      <c r="BI165" s="1">
        <f t="shared" si="182"/>
        <v>23271.72</v>
      </c>
      <c r="BJ165" s="1">
        <f t="shared" si="183"/>
        <v>23675.976</v>
      </c>
      <c r="BK165" s="1">
        <f t="shared" si="184"/>
        <v>23881.656</v>
      </c>
      <c r="BM165" s="1" t="e">
        <f>BI165*#REF!*BL165/1000</f>
        <v>#REF!</v>
      </c>
      <c r="BN165" s="1" t="e">
        <f>BJ165*#REF!*BL165/1000</f>
        <v>#REF!</v>
      </c>
      <c r="BO165" s="1" t="e">
        <f>BK165*#REF!*BL165/1000</f>
        <v>#REF!</v>
      </c>
      <c r="BP165" s="3">
        <v>0.5</v>
      </c>
      <c r="BR165" s="1">
        <f t="shared" si="167"/>
        <v>0</v>
      </c>
      <c r="BS165" s="1">
        <f t="shared" si="168"/>
        <v>0</v>
      </c>
      <c r="BT165" s="1">
        <f t="shared" si="169"/>
        <v>0</v>
      </c>
    </row>
    <row r="166" spans="1:72">
      <c r="A166" s="1">
        <v>163</v>
      </c>
      <c r="B166" s="8" t="s">
        <v>79</v>
      </c>
      <c r="D166" s="1">
        <v>8170</v>
      </c>
      <c r="F166" s="1">
        <v>85</v>
      </c>
      <c r="G166" s="1">
        <v>39</v>
      </c>
      <c r="H166" s="1">
        <v>80</v>
      </c>
      <c r="I166" s="1">
        <v>38</v>
      </c>
      <c r="J166" s="1">
        <v>107</v>
      </c>
      <c r="K166" s="1">
        <f t="shared" si="166"/>
        <v>8351</v>
      </c>
      <c r="L166" s="1">
        <f t="shared" si="194"/>
        <v>23623.72</v>
      </c>
      <c r="M166" s="1">
        <f t="shared" si="195"/>
        <v>24027.976</v>
      </c>
      <c r="N166" s="1">
        <f t="shared" si="196"/>
        <v>24233.656</v>
      </c>
      <c r="O166" s="1">
        <f t="shared" si="185"/>
        <v>10270</v>
      </c>
      <c r="P166" s="1">
        <v>2420</v>
      </c>
      <c r="Q166" s="1">
        <v>1900</v>
      </c>
      <c r="R166" s="11" t="s">
        <v>82</v>
      </c>
      <c r="S166" s="13">
        <v>2571</v>
      </c>
      <c r="T166" s="13">
        <v>2405</v>
      </c>
      <c r="U166" s="13">
        <v>1839</v>
      </c>
      <c r="V166" s="14">
        <f t="shared" si="193"/>
        <v>6815</v>
      </c>
      <c r="W166" s="13">
        <f>2360*2</f>
        <v>4720</v>
      </c>
      <c r="X166" s="13">
        <f>314/2</f>
        <v>157</v>
      </c>
      <c r="Y166" s="13">
        <v>133.5</v>
      </c>
      <c r="Z166" s="13">
        <v>80</v>
      </c>
      <c r="AA166" s="11">
        <f t="shared" si="163"/>
        <v>8170</v>
      </c>
      <c r="AB166" s="12">
        <f t="shared" si="170"/>
        <v>1489.86</v>
      </c>
      <c r="AC166" s="18">
        <f t="shared" si="191"/>
        <v>14781.72</v>
      </c>
      <c r="AD166" s="17">
        <f t="shared" si="171"/>
        <v>15185.976</v>
      </c>
      <c r="AE166" s="17">
        <f t="shared" si="172"/>
        <v>15391.656</v>
      </c>
      <c r="AF166" s="19">
        <v>55</v>
      </c>
      <c r="AG166" s="13">
        <v>24</v>
      </c>
      <c r="AH166" s="13">
        <v>25</v>
      </c>
      <c r="AI166" s="13">
        <v>6</v>
      </c>
      <c r="AJ166" s="21">
        <v>40</v>
      </c>
      <c r="AK166" s="21">
        <v>4</v>
      </c>
      <c r="AL166" s="21">
        <v>2.5</v>
      </c>
      <c r="AM166" s="21">
        <v>4.2</v>
      </c>
      <c r="AN166" s="13">
        <v>3.4</v>
      </c>
      <c r="AO166" s="13">
        <v>5</v>
      </c>
      <c r="AP166" s="13">
        <v>35</v>
      </c>
      <c r="AQ166" s="11">
        <f t="shared" si="165"/>
        <v>8170</v>
      </c>
      <c r="AR166" s="13">
        <f t="shared" si="186"/>
        <v>609.936</v>
      </c>
      <c r="AS166" s="13">
        <f t="shared" si="187"/>
        <v>404.256</v>
      </c>
      <c r="AT166" s="1">
        <f t="shared" si="173"/>
        <v>85</v>
      </c>
      <c r="AU166" s="1">
        <f t="shared" si="174"/>
        <v>39</v>
      </c>
      <c r="AV166" s="1" t="str">
        <f t="shared" si="188"/>
        <v>105</v>
      </c>
      <c r="AW166" s="1">
        <f t="shared" si="175"/>
        <v>4095</v>
      </c>
      <c r="AX166" s="1">
        <f t="shared" si="176"/>
        <v>80</v>
      </c>
      <c r="AY166" s="1">
        <f t="shared" si="177"/>
        <v>38</v>
      </c>
      <c r="AZ166" s="1" t="str">
        <f t="shared" si="189"/>
        <v>112</v>
      </c>
      <c r="BA166" s="1">
        <f t="shared" si="178"/>
        <v>4256</v>
      </c>
      <c r="BB166" s="1">
        <f t="shared" si="179"/>
        <v>8351</v>
      </c>
      <c r="BC166" s="1">
        <f t="shared" si="180"/>
        <v>107</v>
      </c>
      <c r="BE166" s="1" t="str">
        <f t="shared" si="181"/>
        <v>491</v>
      </c>
      <c r="BI166" s="1">
        <f t="shared" si="182"/>
        <v>23623.72</v>
      </c>
      <c r="BJ166" s="1">
        <f t="shared" si="183"/>
        <v>24027.976</v>
      </c>
      <c r="BK166" s="1">
        <f t="shared" si="184"/>
        <v>24233.656</v>
      </c>
      <c r="BM166" s="1" t="e">
        <f>BI166*#REF!*BL166/1000</f>
        <v>#REF!</v>
      </c>
      <c r="BN166" s="1" t="e">
        <f>BJ166*#REF!*BL166/1000</f>
        <v>#REF!</v>
      </c>
      <c r="BO166" s="1" t="e">
        <f>BK166*#REF!*BL166/1000</f>
        <v>#REF!</v>
      </c>
      <c r="BP166" s="3">
        <v>0.48</v>
      </c>
      <c r="BR166" s="1">
        <f t="shared" si="167"/>
        <v>0</v>
      </c>
      <c r="BS166" s="1">
        <f t="shared" si="168"/>
        <v>0</v>
      </c>
      <c r="BT166" s="1">
        <f t="shared" si="169"/>
        <v>0</v>
      </c>
    </row>
    <row r="167" spans="1:72">
      <c r="A167" s="1">
        <v>164</v>
      </c>
      <c r="B167" s="8" t="s">
        <v>79</v>
      </c>
      <c r="C167" s="1">
        <v>320</v>
      </c>
      <c r="D167" s="1">
        <v>8570</v>
      </c>
      <c r="F167" s="1">
        <v>85</v>
      </c>
      <c r="G167" s="1">
        <v>41</v>
      </c>
      <c r="H167" s="1">
        <v>80</v>
      </c>
      <c r="I167" s="1">
        <v>40</v>
      </c>
      <c r="J167" s="1">
        <v>25</v>
      </c>
      <c r="K167" s="1">
        <f t="shared" si="166"/>
        <v>8785</v>
      </c>
      <c r="L167" s="1">
        <f t="shared" si="194"/>
        <v>16482.28</v>
      </c>
      <c r="M167" s="1">
        <f t="shared" si="195"/>
        <v>16895.656</v>
      </c>
      <c r="N167" s="1">
        <f t="shared" si="196"/>
        <v>17110.936</v>
      </c>
      <c r="O167" s="1">
        <f t="shared" si="185"/>
        <v>10670</v>
      </c>
      <c r="P167" s="1">
        <v>2420</v>
      </c>
      <c r="Q167" s="1">
        <v>1900</v>
      </c>
      <c r="R167" s="11">
        <v>320</v>
      </c>
      <c r="S167" s="13">
        <v>1672</v>
      </c>
      <c r="T167" s="13">
        <v>1123</v>
      </c>
      <c r="U167" s="13">
        <v>1172</v>
      </c>
      <c r="V167" s="14">
        <f t="shared" si="193"/>
        <v>3967</v>
      </c>
      <c r="W167" s="13">
        <v>740</v>
      </c>
      <c r="X167" s="13">
        <f>256/2</f>
        <v>128</v>
      </c>
      <c r="Y167" s="13">
        <v>133.5</v>
      </c>
      <c r="Z167" s="13">
        <v>70</v>
      </c>
      <c r="AA167" s="11">
        <f t="shared" si="163"/>
        <v>8570</v>
      </c>
      <c r="AB167" s="12">
        <f t="shared" si="170"/>
        <v>1270.64</v>
      </c>
      <c r="AC167" s="18">
        <f t="shared" si="191"/>
        <v>7515.28</v>
      </c>
      <c r="AD167" s="17">
        <f t="shared" si="171"/>
        <v>7928.656</v>
      </c>
      <c r="AE167" s="17">
        <f t="shared" si="172"/>
        <v>8143.936</v>
      </c>
      <c r="AF167" s="19">
        <v>55</v>
      </c>
      <c r="AG167" s="13">
        <v>24</v>
      </c>
      <c r="AH167" s="13">
        <v>25</v>
      </c>
      <c r="AI167" s="13">
        <v>6</v>
      </c>
      <c r="AJ167" s="21">
        <v>40</v>
      </c>
      <c r="AK167" s="21">
        <v>4</v>
      </c>
      <c r="AL167" s="21">
        <v>2.5</v>
      </c>
      <c r="AM167" s="21">
        <v>4.2</v>
      </c>
      <c r="AN167" s="13">
        <v>3.4</v>
      </c>
      <c r="AO167" s="13">
        <v>5</v>
      </c>
      <c r="AP167" s="13">
        <v>35</v>
      </c>
      <c r="AQ167" s="11">
        <f t="shared" si="165"/>
        <v>8570</v>
      </c>
      <c r="AR167" s="13">
        <f t="shared" si="186"/>
        <v>628.656</v>
      </c>
      <c r="AS167" s="13">
        <f t="shared" si="187"/>
        <v>413.376</v>
      </c>
      <c r="AT167" s="1">
        <f t="shared" si="173"/>
        <v>85</v>
      </c>
      <c r="AU167" s="1">
        <f t="shared" si="174"/>
        <v>41</v>
      </c>
      <c r="AV167" s="1" t="str">
        <f t="shared" si="188"/>
        <v>105</v>
      </c>
      <c r="AW167" s="1">
        <f t="shared" si="175"/>
        <v>4305</v>
      </c>
      <c r="AX167" s="1">
        <f t="shared" si="176"/>
        <v>80</v>
      </c>
      <c r="AY167" s="1">
        <f t="shared" si="177"/>
        <v>40</v>
      </c>
      <c r="AZ167" s="1" t="str">
        <f t="shared" si="189"/>
        <v>112</v>
      </c>
      <c r="BA167" s="1">
        <f t="shared" si="178"/>
        <v>4480</v>
      </c>
      <c r="BB167" s="1">
        <f t="shared" si="179"/>
        <v>8785</v>
      </c>
      <c r="BC167" s="1">
        <f t="shared" si="180"/>
        <v>25</v>
      </c>
      <c r="BE167" s="1" t="str">
        <f t="shared" si="181"/>
        <v>182</v>
      </c>
      <c r="BI167" s="1">
        <f t="shared" si="182"/>
        <v>16482.28</v>
      </c>
      <c r="BJ167" s="1">
        <f t="shared" si="183"/>
        <v>16895.656</v>
      </c>
      <c r="BK167" s="1">
        <f t="shared" si="184"/>
        <v>17110.936</v>
      </c>
      <c r="BM167" s="1" t="e">
        <f>BI167*#REF!*BL167/1000</f>
        <v>#REF!</v>
      </c>
      <c r="BN167" s="1" t="e">
        <f>BJ167*#REF!*BL167/1000</f>
        <v>#REF!</v>
      </c>
      <c r="BO167" s="1" t="e">
        <f>BK167*#REF!*BL167/1000</f>
        <v>#REF!</v>
      </c>
      <c r="BP167" s="3">
        <v>0.61</v>
      </c>
      <c r="BR167" s="1">
        <f t="shared" si="167"/>
        <v>0</v>
      </c>
      <c r="BS167" s="1">
        <f t="shared" si="168"/>
        <v>0</v>
      </c>
      <c r="BT167" s="1">
        <f t="shared" si="169"/>
        <v>0</v>
      </c>
    </row>
    <row r="168" spans="1:72">
      <c r="A168" s="1">
        <v>165</v>
      </c>
      <c r="B168" s="8" t="s">
        <v>79</v>
      </c>
      <c r="D168" s="1">
        <v>8570</v>
      </c>
      <c r="F168" s="1">
        <v>85</v>
      </c>
      <c r="G168" s="1">
        <v>41</v>
      </c>
      <c r="H168" s="1">
        <v>80</v>
      </c>
      <c r="I168" s="1">
        <v>40</v>
      </c>
      <c r="J168" s="1">
        <v>25</v>
      </c>
      <c r="K168" s="1">
        <f t="shared" si="166"/>
        <v>8785</v>
      </c>
      <c r="L168" s="1">
        <f t="shared" si="194"/>
        <v>16846.28</v>
      </c>
      <c r="M168" s="1">
        <f t="shared" si="195"/>
        <v>17259.656</v>
      </c>
      <c r="N168" s="1">
        <f t="shared" si="196"/>
        <v>17474.936</v>
      </c>
      <c r="O168" s="1">
        <f t="shared" si="185"/>
        <v>10670</v>
      </c>
      <c r="P168" s="1">
        <v>2420</v>
      </c>
      <c r="Q168" s="1">
        <v>1900</v>
      </c>
      <c r="R168" s="11">
        <v>360</v>
      </c>
      <c r="S168" s="13">
        <v>1776</v>
      </c>
      <c r="T168" s="13">
        <v>1123</v>
      </c>
      <c r="U168" s="13">
        <v>1172</v>
      </c>
      <c r="V168" s="14">
        <f t="shared" si="193"/>
        <v>4071</v>
      </c>
      <c r="W168" s="13">
        <v>1000</v>
      </c>
      <c r="X168" s="13">
        <f>256/2</f>
        <v>128</v>
      </c>
      <c r="Y168" s="13">
        <v>133.5</v>
      </c>
      <c r="Z168" s="13">
        <v>70</v>
      </c>
      <c r="AA168" s="11">
        <f t="shared" si="163"/>
        <v>8570</v>
      </c>
      <c r="AB168" s="12">
        <f t="shared" si="170"/>
        <v>1270.64</v>
      </c>
      <c r="AC168" s="18">
        <f t="shared" si="191"/>
        <v>7879.28</v>
      </c>
      <c r="AD168" s="17">
        <f t="shared" si="171"/>
        <v>8292.656</v>
      </c>
      <c r="AE168" s="17">
        <f t="shared" si="172"/>
        <v>8507.936</v>
      </c>
      <c r="AF168" s="19">
        <v>55</v>
      </c>
      <c r="AG168" s="13">
        <v>24</v>
      </c>
      <c r="AH168" s="13">
        <v>25</v>
      </c>
      <c r="AI168" s="13">
        <v>6</v>
      </c>
      <c r="AJ168" s="21">
        <v>40</v>
      </c>
      <c r="AK168" s="21">
        <v>4</v>
      </c>
      <c r="AL168" s="21">
        <v>2.5</v>
      </c>
      <c r="AM168" s="21">
        <v>4.2</v>
      </c>
      <c r="AN168" s="13">
        <v>3.4</v>
      </c>
      <c r="AO168" s="13">
        <v>5</v>
      </c>
      <c r="AP168" s="13">
        <v>35</v>
      </c>
      <c r="AQ168" s="11">
        <f t="shared" si="165"/>
        <v>8570</v>
      </c>
      <c r="AR168" s="13">
        <f t="shared" si="186"/>
        <v>628.656</v>
      </c>
      <c r="AS168" s="13">
        <f t="shared" si="187"/>
        <v>413.376</v>
      </c>
      <c r="AT168" s="1">
        <f t="shared" si="173"/>
        <v>85</v>
      </c>
      <c r="AU168" s="1">
        <f t="shared" si="174"/>
        <v>41</v>
      </c>
      <c r="AV168" s="1" t="str">
        <f t="shared" si="188"/>
        <v>105</v>
      </c>
      <c r="AW168" s="1">
        <f t="shared" si="175"/>
        <v>4305</v>
      </c>
      <c r="AX168" s="1">
        <f t="shared" si="176"/>
        <v>80</v>
      </c>
      <c r="AY168" s="1">
        <f t="shared" si="177"/>
        <v>40</v>
      </c>
      <c r="AZ168" s="1" t="str">
        <f t="shared" si="189"/>
        <v>112</v>
      </c>
      <c r="BA168" s="1">
        <f t="shared" si="178"/>
        <v>4480</v>
      </c>
      <c r="BB168" s="1">
        <f t="shared" si="179"/>
        <v>8785</v>
      </c>
      <c r="BC168" s="1">
        <f t="shared" si="180"/>
        <v>25</v>
      </c>
      <c r="BE168" s="1" t="str">
        <f t="shared" si="181"/>
        <v>182</v>
      </c>
      <c r="BI168" s="1">
        <f t="shared" si="182"/>
        <v>16846.28</v>
      </c>
      <c r="BJ168" s="1">
        <f t="shared" si="183"/>
        <v>17259.656</v>
      </c>
      <c r="BK168" s="1">
        <f t="shared" si="184"/>
        <v>17474.936</v>
      </c>
      <c r="BM168" s="1" t="e">
        <f>BI168*#REF!*BL168/1000</f>
        <v>#REF!</v>
      </c>
      <c r="BN168" s="1" t="e">
        <f>BJ168*#REF!*BL168/1000</f>
        <v>#REF!</v>
      </c>
      <c r="BO168" s="1" t="e">
        <f>BK168*#REF!*BL168/1000</f>
        <v>#REF!</v>
      </c>
      <c r="BP168" s="3">
        <v>0.59</v>
      </c>
      <c r="BR168" s="1">
        <f t="shared" si="167"/>
        <v>0</v>
      </c>
      <c r="BS168" s="1">
        <f t="shared" si="168"/>
        <v>0</v>
      </c>
      <c r="BT168" s="1">
        <f t="shared" si="169"/>
        <v>0</v>
      </c>
    </row>
    <row r="169" spans="1:72">
      <c r="A169" s="1">
        <v>166</v>
      </c>
      <c r="B169" s="8" t="s">
        <v>79</v>
      </c>
      <c r="D169" s="1">
        <v>8570</v>
      </c>
      <c r="F169" s="1">
        <v>85</v>
      </c>
      <c r="G169" s="1">
        <v>41</v>
      </c>
      <c r="H169" s="1">
        <v>80</v>
      </c>
      <c r="I169" s="1">
        <v>40</v>
      </c>
      <c r="J169" s="1">
        <v>63</v>
      </c>
      <c r="K169" s="1">
        <f t="shared" si="166"/>
        <v>8785</v>
      </c>
      <c r="L169" s="1">
        <f t="shared" si="194"/>
        <v>16766.28</v>
      </c>
      <c r="M169" s="1">
        <f t="shared" si="195"/>
        <v>17179.656</v>
      </c>
      <c r="N169" s="1">
        <f t="shared" si="196"/>
        <v>17394.936</v>
      </c>
      <c r="O169" s="1">
        <f t="shared" si="185"/>
        <v>10670</v>
      </c>
      <c r="P169" s="1">
        <v>2420</v>
      </c>
      <c r="Q169" s="1">
        <v>1900</v>
      </c>
      <c r="R169" s="11">
        <v>400</v>
      </c>
      <c r="S169" s="13">
        <v>2093</v>
      </c>
      <c r="T169" s="13">
        <v>1399</v>
      </c>
      <c r="U169" s="13">
        <v>1361</v>
      </c>
      <c r="V169" s="14">
        <f t="shared" si="193"/>
        <v>4853</v>
      </c>
      <c r="W169" s="13"/>
      <c r="X169" s="13">
        <f>256/2</f>
        <v>128</v>
      </c>
      <c r="Y169" s="13">
        <v>133.5</v>
      </c>
      <c r="Z169" s="13">
        <v>70</v>
      </c>
      <c r="AA169" s="11">
        <f t="shared" si="163"/>
        <v>8570</v>
      </c>
      <c r="AB169" s="12">
        <f t="shared" si="170"/>
        <v>1270.64</v>
      </c>
      <c r="AC169" s="18">
        <f t="shared" si="191"/>
        <v>7661.28</v>
      </c>
      <c r="AD169" s="17">
        <f t="shared" si="171"/>
        <v>8074.656</v>
      </c>
      <c r="AE169" s="17">
        <f t="shared" si="172"/>
        <v>8289.936</v>
      </c>
      <c r="AF169" s="19">
        <v>55</v>
      </c>
      <c r="AG169" s="13">
        <v>24</v>
      </c>
      <c r="AH169" s="13">
        <v>25</v>
      </c>
      <c r="AI169" s="13">
        <v>6</v>
      </c>
      <c r="AJ169" s="21">
        <v>40</v>
      </c>
      <c r="AK169" s="21">
        <v>4</v>
      </c>
      <c r="AL169" s="21">
        <v>2.5</v>
      </c>
      <c r="AM169" s="21">
        <v>4.2</v>
      </c>
      <c r="AN169" s="13">
        <v>3.4</v>
      </c>
      <c r="AO169" s="13">
        <v>5</v>
      </c>
      <c r="AP169" s="13">
        <v>35</v>
      </c>
      <c r="AQ169" s="11">
        <f t="shared" si="165"/>
        <v>8570</v>
      </c>
      <c r="AR169" s="13">
        <f t="shared" si="186"/>
        <v>628.656</v>
      </c>
      <c r="AS169" s="13">
        <f t="shared" si="187"/>
        <v>413.376</v>
      </c>
      <c r="AT169" s="1">
        <f t="shared" si="173"/>
        <v>85</v>
      </c>
      <c r="AU169" s="1">
        <f t="shared" si="174"/>
        <v>41</v>
      </c>
      <c r="AV169" s="1" t="str">
        <f t="shared" si="188"/>
        <v>105</v>
      </c>
      <c r="AW169" s="1">
        <f t="shared" si="175"/>
        <v>4305</v>
      </c>
      <c r="AX169" s="1">
        <f t="shared" si="176"/>
        <v>80</v>
      </c>
      <c r="AY169" s="1">
        <f t="shared" si="177"/>
        <v>40</v>
      </c>
      <c r="AZ169" s="1" t="str">
        <f t="shared" si="189"/>
        <v>112</v>
      </c>
      <c r="BA169" s="1">
        <f t="shared" si="178"/>
        <v>4480</v>
      </c>
      <c r="BB169" s="1">
        <f t="shared" si="179"/>
        <v>8785</v>
      </c>
      <c r="BC169" s="1">
        <f t="shared" si="180"/>
        <v>63</v>
      </c>
      <c r="BE169" s="1" t="str">
        <f t="shared" si="181"/>
        <v>320</v>
      </c>
      <c r="BI169" s="1">
        <f t="shared" si="182"/>
        <v>16766.28</v>
      </c>
      <c r="BJ169" s="1">
        <f t="shared" si="183"/>
        <v>17179.656</v>
      </c>
      <c r="BK169" s="1">
        <f t="shared" si="184"/>
        <v>17394.936</v>
      </c>
      <c r="BM169" s="1" t="e">
        <f>BI169*#REF!*BL169/1000</f>
        <v>#REF!</v>
      </c>
      <c r="BN169" s="1" t="e">
        <f>BJ169*#REF!*BL169/1000</f>
        <v>#REF!</v>
      </c>
      <c r="BO169" s="1" t="e">
        <f>BK169*#REF!*BL169/1000</f>
        <v>#REF!</v>
      </c>
      <c r="BP169" s="3">
        <v>0.56</v>
      </c>
      <c r="BR169" s="1">
        <f t="shared" si="167"/>
        <v>0</v>
      </c>
      <c r="BS169" s="1">
        <f t="shared" si="168"/>
        <v>0</v>
      </c>
      <c r="BT169" s="1">
        <f t="shared" si="169"/>
        <v>0</v>
      </c>
    </row>
    <row r="170" spans="1:72">
      <c r="A170" s="1">
        <v>167</v>
      </c>
      <c r="B170" s="8" t="s">
        <v>79</v>
      </c>
      <c r="D170" s="1">
        <v>8570</v>
      </c>
      <c r="F170" s="1">
        <v>85</v>
      </c>
      <c r="G170" s="1">
        <v>41</v>
      </c>
      <c r="H170" s="1">
        <v>80</v>
      </c>
      <c r="I170" s="1">
        <v>40</v>
      </c>
      <c r="J170" s="1">
        <v>63</v>
      </c>
      <c r="K170" s="1">
        <f t="shared" si="166"/>
        <v>8785</v>
      </c>
      <c r="L170" s="1">
        <f t="shared" si="194"/>
        <v>18865.28</v>
      </c>
      <c r="M170" s="1">
        <f t="shared" si="195"/>
        <v>19278.656</v>
      </c>
      <c r="N170" s="1">
        <f t="shared" si="196"/>
        <v>19493.936</v>
      </c>
      <c r="O170" s="1">
        <f t="shared" si="185"/>
        <v>10670</v>
      </c>
      <c r="P170" s="1">
        <v>2420</v>
      </c>
      <c r="Q170" s="1">
        <v>1900</v>
      </c>
      <c r="R170" s="11" t="s">
        <v>77</v>
      </c>
      <c r="S170" s="13">
        <v>2167</v>
      </c>
      <c r="T170" s="13">
        <v>1771</v>
      </c>
      <c r="U170" s="13">
        <v>1532</v>
      </c>
      <c r="V170" s="14">
        <f t="shared" si="193"/>
        <v>5470</v>
      </c>
      <c r="W170" s="13">
        <v>1480</v>
      </c>
      <c r="X170" s="13">
        <f>256/2</f>
        <v>128</v>
      </c>
      <c r="Y170" s="13">
        <v>133.5</v>
      </c>
      <c r="Z170" s="13">
        <v>71</v>
      </c>
      <c r="AA170" s="11">
        <f t="shared" si="163"/>
        <v>8570</v>
      </c>
      <c r="AB170" s="12">
        <f t="shared" si="170"/>
        <v>1271.64</v>
      </c>
      <c r="AC170" s="18">
        <f t="shared" si="191"/>
        <v>9760.28</v>
      </c>
      <c r="AD170" s="17">
        <f t="shared" si="171"/>
        <v>10173.656</v>
      </c>
      <c r="AE170" s="17">
        <f t="shared" si="172"/>
        <v>10388.936</v>
      </c>
      <c r="AF170" s="19">
        <v>55</v>
      </c>
      <c r="AG170" s="13">
        <v>24</v>
      </c>
      <c r="AH170" s="13">
        <v>25</v>
      </c>
      <c r="AI170" s="13">
        <v>6</v>
      </c>
      <c r="AJ170" s="21">
        <v>40</v>
      </c>
      <c r="AK170" s="21">
        <v>4</v>
      </c>
      <c r="AL170" s="21">
        <v>2.5</v>
      </c>
      <c r="AM170" s="21">
        <v>4.2</v>
      </c>
      <c r="AN170" s="13">
        <v>3.4</v>
      </c>
      <c r="AO170" s="13">
        <v>5</v>
      </c>
      <c r="AP170" s="13">
        <v>35</v>
      </c>
      <c r="AQ170" s="11">
        <f t="shared" si="165"/>
        <v>8570</v>
      </c>
      <c r="AR170" s="13">
        <f t="shared" si="186"/>
        <v>628.656</v>
      </c>
      <c r="AS170" s="13">
        <f t="shared" si="187"/>
        <v>413.376</v>
      </c>
      <c r="AT170" s="1">
        <f t="shared" si="173"/>
        <v>85</v>
      </c>
      <c r="AU170" s="1">
        <f t="shared" si="174"/>
        <v>41</v>
      </c>
      <c r="AV170" s="1" t="str">
        <f t="shared" si="188"/>
        <v>105</v>
      </c>
      <c r="AW170" s="1">
        <f t="shared" si="175"/>
        <v>4305</v>
      </c>
      <c r="AX170" s="1">
        <f t="shared" si="176"/>
        <v>80</v>
      </c>
      <c r="AY170" s="1">
        <f t="shared" si="177"/>
        <v>40</v>
      </c>
      <c r="AZ170" s="1" t="str">
        <f t="shared" si="189"/>
        <v>112</v>
      </c>
      <c r="BA170" s="1">
        <f t="shared" si="178"/>
        <v>4480</v>
      </c>
      <c r="BB170" s="1">
        <f t="shared" si="179"/>
        <v>8785</v>
      </c>
      <c r="BC170" s="1">
        <f t="shared" si="180"/>
        <v>63</v>
      </c>
      <c r="BE170" s="1" t="str">
        <f t="shared" si="181"/>
        <v>320</v>
      </c>
      <c r="BI170" s="1">
        <f t="shared" si="182"/>
        <v>18865.28</v>
      </c>
      <c r="BJ170" s="1">
        <f t="shared" si="183"/>
        <v>19278.656</v>
      </c>
      <c r="BK170" s="1">
        <f t="shared" si="184"/>
        <v>19493.936</v>
      </c>
      <c r="BM170" s="1" t="e">
        <f>BI170*#REF!*BL170/1000</f>
        <v>#REF!</v>
      </c>
      <c r="BN170" s="1" t="e">
        <f>BJ170*#REF!*BL170/1000</f>
        <v>#REF!</v>
      </c>
      <c r="BO170" s="1" t="e">
        <f>BK170*#REF!*BL170/1000</f>
        <v>#REF!</v>
      </c>
      <c r="BP170" s="3">
        <v>0.55</v>
      </c>
      <c r="BR170" s="1">
        <f t="shared" si="167"/>
        <v>0</v>
      </c>
      <c r="BS170" s="1">
        <f t="shared" si="168"/>
        <v>0</v>
      </c>
      <c r="BT170" s="1">
        <f t="shared" si="169"/>
        <v>0</v>
      </c>
    </row>
    <row r="171" spans="1:72">
      <c r="A171" s="1">
        <v>168</v>
      </c>
      <c r="B171" s="8" t="s">
        <v>79</v>
      </c>
      <c r="D171" s="1">
        <v>8570</v>
      </c>
      <c r="F171" s="1">
        <v>85</v>
      </c>
      <c r="G171" s="1">
        <v>41</v>
      </c>
      <c r="H171" s="1">
        <v>80</v>
      </c>
      <c r="I171" s="1">
        <v>40</v>
      </c>
      <c r="J171" s="1">
        <v>63</v>
      </c>
      <c r="K171" s="1">
        <f t="shared" si="166"/>
        <v>8785</v>
      </c>
      <c r="L171" s="1">
        <f t="shared" si="194"/>
        <v>20210.3</v>
      </c>
      <c r="M171" s="1">
        <f t="shared" si="195"/>
        <v>20623.676</v>
      </c>
      <c r="N171" s="1">
        <f t="shared" si="196"/>
        <v>20838.956</v>
      </c>
      <c r="O171" s="1">
        <f t="shared" si="185"/>
        <v>10670</v>
      </c>
      <c r="P171" s="1">
        <v>2420</v>
      </c>
      <c r="Q171" s="1">
        <v>1900</v>
      </c>
      <c r="R171" s="11" t="s">
        <v>78</v>
      </c>
      <c r="S171" s="13">
        <v>2316</v>
      </c>
      <c r="T171" s="13">
        <v>2065</v>
      </c>
      <c r="U171" s="13">
        <v>1624</v>
      </c>
      <c r="V171" s="14">
        <f t="shared" si="193"/>
        <v>6005</v>
      </c>
      <c r="W171" s="13">
        <v>2000</v>
      </c>
      <c r="X171" s="13">
        <f>285/2</f>
        <v>142.5</v>
      </c>
      <c r="Y171" s="13">
        <v>133.5</v>
      </c>
      <c r="Z171" s="13">
        <v>80</v>
      </c>
      <c r="AA171" s="11">
        <f t="shared" ref="AA171:AA234" si="197">D171</f>
        <v>8570</v>
      </c>
      <c r="AB171" s="12">
        <f t="shared" si="170"/>
        <v>1416.65</v>
      </c>
      <c r="AC171" s="18">
        <f t="shared" si="191"/>
        <v>11105.3</v>
      </c>
      <c r="AD171" s="17">
        <f t="shared" si="171"/>
        <v>11518.676</v>
      </c>
      <c r="AE171" s="17">
        <f t="shared" si="172"/>
        <v>11733.956</v>
      </c>
      <c r="AF171" s="19">
        <v>55</v>
      </c>
      <c r="AG171" s="13">
        <v>24</v>
      </c>
      <c r="AH171" s="13">
        <v>25</v>
      </c>
      <c r="AI171" s="13">
        <v>6</v>
      </c>
      <c r="AJ171" s="21">
        <v>40</v>
      </c>
      <c r="AK171" s="21">
        <v>4</v>
      </c>
      <c r="AL171" s="21">
        <v>2.5</v>
      </c>
      <c r="AM171" s="21">
        <v>4.2</v>
      </c>
      <c r="AN171" s="13">
        <v>3.4</v>
      </c>
      <c r="AO171" s="13">
        <v>5</v>
      </c>
      <c r="AP171" s="13">
        <v>35</v>
      </c>
      <c r="AQ171" s="11">
        <f t="shared" ref="AQ171:AQ234" si="198">D171</f>
        <v>8570</v>
      </c>
      <c r="AR171" s="13">
        <f t="shared" si="186"/>
        <v>628.656</v>
      </c>
      <c r="AS171" s="13">
        <f t="shared" si="187"/>
        <v>413.376</v>
      </c>
      <c r="AT171" s="1">
        <f t="shared" si="173"/>
        <v>85</v>
      </c>
      <c r="AU171" s="1">
        <f t="shared" si="174"/>
        <v>41</v>
      </c>
      <c r="AV171" s="1" t="str">
        <f t="shared" si="188"/>
        <v>105</v>
      </c>
      <c r="AW171" s="1">
        <f t="shared" si="175"/>
        <v>4305</v>
      </c>
      <c r="AX171" s="1">
        <f t="shared" si="176"/>
        <v>80</v>
      </c>
      <c r="AY171" s="1">
        <f t="shared" si="177"/>
        <v>40</v>
      </c>
      <c r="AZ171" s="1" t="str">
        <f t="shared" si="189"/>
        <v>112</v>
      </c>
      <c r="BA171" s="1">
        <f t="shared" si="178"/>
        <v>4480</v>
      </c>
      <c r="BB171" s="1">
        <f t="shared" si="179"/>
        <v>8785</v>
      </c>
      <c r="BC171" s="1">
        <f t="shared" si="180"/>
        <v>63</v>
      </c>
      <c r="BE171" s="1" t="str">
        <f t="shared" si="181"/>
        <v>320</v>
      </c>
      <c r="BI171" s="1">
        <f t="shared" si="182"/>
        <v>20210.3</v>
      </c>
      <c r="BJ171" s="1">
        <f t="shared" si="183"/>
        <v>20623.676</v>
      </c>
      <c r="BK171" s="1">
        <f t="shared" si="184"/>
        <v>20838.956</v>
      </c>
      <c r="BM171" s="1" t="e">
        <f>BI171*#REF!*BL171/1000</f>
        <v>#REF!</v>
      </c>
      <c r="BN171" s="1" t="e">
        <f>BJ171*#REF!*BL171/1000</f>
        <v>#REF!</v>
      </c>
      <c r="BO171" s="1" t="e">
        <f>BK171*#REF!*BL171/1000</f>
        <v>#REF!</v>
      </c>
      <c r="BP171" s="3">
        <v>0.53</v>
      </c>
      <c r="BR171" s="1">
        <f t="shared" si="167"/>
        <v>0</v>
      </c>
      <c r="BS171" s="1">
        <f t="shared" si="168"/>
        <v>0</v>
      </c>
      <c r="BT171" s="1">
        <f t="shared" si="169"/>
        <v>0</v>
      </c>
    </row>
    <row r="172" spans="1:72">
      <c r="A172" s="1">
        <v>169</v>
      </c>
      <c r="B172" s="8" t="s">
        <v>79</v>
      </c>
      <c r="D172" s="1">
        <v>8570</v>
      </c>
      <c r="F172" s="1">
        <v>85</v>
      </c>
      <c r="G172" s="1">
        <v>41</v>
      </c>
      <c r="H172" s="1">
        <v>80</v>
      </c>
      <c r="I172" s="1">
        <v>40</v>
      </c>
      <c r="J172" s="1">
        <v>63</v>
      </c>
      <c r="K172" s="1">
        <f t="shared" si="166"/>
        <v>8785</v>
      </c>
      <c r="L172" s="1">
        <f t="shared" si="194"/>
        <v>20578.3</v>
      </c>
      <c r="M172" s="1">
        <f t="shared" si="195"/>
        <v>20991.676</v>
      </c>
      <c r="N172" s="1">
        <f t="shared" si="196"/>
        <v>21206.956</v>
      </c>
      <c r="O172" s="1">
        <f t="shared" si="185"/>
        <v>10670</v>
      </c>
      <c r="P172" s="1">
        <v>2420</v>
      </c>
      <c r="Q172" s="1">
        <v>1900</v>
      </c>
      <c r="R172" s="11" t="s">
        <v>80</v>
      </c>
      <c r="S172" s="13">
        <v>2316</v>
      </c>
      <c r="T172" s="13">
        <v>2065</v>
      </c>
      <c r="U172" s="13">
        <v>1624</v>
      </c>
      <c r="V172" s="14">
        <f t="shared" si="193"/>
        <v>6005</v>
      </c>
      <c r="W172" s="13">
        <f>1184*2</f>
        <v>2368</v>
      </c>
      <c r="X172" s="13">
        <f>285/2</f>
        <v>142.5</v>
      </c>
      <c r="Y172" s="13">
        <v>133.5</v>
      </c>
      <c r="Z172" s="13">
        <v>80</v>
      </c>
      <c r="AA172" s="11">
        <f t="shared" si="197"/>
        <v>8570</v>
      </c>
      <c r="AB172" s="12">
        <f t="shared" si="170"/>
        <v>1416.65</v>
      </c>
      <c r="AC172" s="18">
        <f t="shared" si="191"/>
        <v>11473.3</v>
      </c>
      <c r="AD172" s="17">
        <f t="shared" si="171"/>
        <v>11886.676</v>
      </c>
      <c r="AE172" s="17">
        <f t="shared" si="172"/>
        <v>12101.956</v>
      </c>
      <c r="AF172" s="19">
        <v>55</v>
      </c>
      <c r="AG172" s="13">
        <v>24</v>
      </c>
      <c r="AH172" s="13">
        <v>25</v>
      </c>
      <c r="AI172" s="13">
        <v>6</v>
      </c>
      <c r="AJ172" s="21">
        <v>40</v>
      </c>
      <c r="AK172" s="21">
        <v>4</v>
      </c>
      <c r="AL172" s="21">
        <v>2.5</v>
      </c>
      <c r="AM172" s="21">
        <v>4.2</v>
      </c>
      <c r="AN172" s="13">
        <v>3.4</v>
      </c>
      <c r="AO172" s="13">
        <v>5</v>
      </c>
      <c r="AP172" s="13">
        <v>35</v>
      </c>
      <c r="AQ172" s="11">
        <f t="shared" si="198"/>
        <v>8570</v>
      </c>
      <c r="AR172" s="13">
        <f t="shared" si="186"/>
        <v>628.656</v>
      </c>
      <c r="AS172" s="13">
        <f t="shared" si="187"/>
        <v>413.376</v>
      </c>
      <c r="AT172" s="1">
        <f t="shared" si="173"/>
        <v>85</v>
      </c>
      <c r="AU172" s="1">
        <f t="shared" si="174"/>
        <v>41</v>
      </c>
      <c r="AV172" s="1" t="str">
        <f t="shared" si="188"/>
        <v>105</v>
      </c>
      <c r="AW172" s="1">
        <f t="shared" si="175"/>
        <v>4305</v>
      </c>
      <c r="AX172" s="1">
        <f t="shared" si="176"/>
        <v>80</v>
      </c>
      <c r="AY172" s="1">
        <f t="shared" si="177"/>
        <v>40</v>
      </c>
      <c r="AZ172" s="1" t="str">
        <f t="shared" si="189"/>
        <v>112</v>
      </c>
      <c r="BA172" s="1">
        <f t="shared" si="178"/>
        <v>4480</v>
      </c>
      <c r="BB172" s="1">
        <f t="shared" si="179"/>
        <v>8785</v>
      </c>
      <c r="BC172" s="1">
        <f t="shared" si="180"/>
        <v>63</v>
      </c>
      <c r="BE172" s="1" t="str">
        <f t="shared" si="181"/>
        <v>320</v>
      </c>
      <c r="BI172" s="1">
        <f t="shared" si="182"/>
        <v>20578.3</v>
      </c>
      <c r="BJ172" s="1">
        <f t="shared" si="183"/>
        <v>20991.676</v>
      </c>
      <c r="BK172" s="1">
        <f t="shared" si="184"/>
        <v>21206.956</v>
      </c>
      <c r="BM172" s="1" t="e">
        <f>BI172*#REF!*BL172/1000</f>
        <v>#REF!</v>
      </c>
      <c r="BN172" s="1" t="e">
        <f>BJ172*#REF!*BL172/1000</f>
        <v>#REF!</v>
      </c>
      <c r="BO172" s="1" t="e">
        <f>BK172*#REF!*BL172/1000</f>
        <v>#REF!</v>
      </c>
      <c r="BP172" s="3">
        <v>0.54</v>
      </c>
      <c r="BR172" s="1">
        <f t="shared" si="167"/>
        <v>0</v>
      </c>
      <c r="BS172" s="1">
        <f t="shared" si="168"/>
        <v>0</v>
      </c>
      <c r="BT172" s="1">
        <f t="shared" si="169"/>
        <v>0</v>
      </c>
    </row>
    <row r="173" spans="1:72">
      <c r="A173" s="1">
        <v>170</v>
      </c>
      <c r="B173" s="8" t="s">
        <v>79</v>
      </c>
      <c r="D173" s="1">
        <v>8570</v>
      </c>
      <c r="F173" s="1">
        <v>85</v>
      </c>
      <c r="G173" s="1">
        <v>41</v>
      </c>
      <c r="H173" s="1">
        <v>80</v>
      </c>
      <c r="I173" s="1">
        <v>40</v>
      </c>
      <c r="J173" s="1">
        <v>107</v>
      </c>
      <c r="K173" s="1">
        <f t="shared" si="166"/>
        <v>8785</v>
      </c>
      <c r="L173" s="1">
        <f t="shared" si="194"/>
        <v>21621.3</v>
      </c>
      <c r="M173" s="1">
        <f t="shared" si="195"/>
        <v>22034.676</v>
      </c>
      <c r="N173" s="1">
        <f t="shared" si="196"/>
        <v>22249.956</v>
      </c>
      <c r="O173" s="1">
        <f t="shared" si="185"/>
        <v>10670</v>
      </c>
      <c r="P173" s="1">
        <v>2420</v>
      </c>
      <c r="Q173" s="1">
        <v>1900</v>
      </c>
      <c r="R173" s="11" t="s">
        <v>81</v>
      </c>
      <c r="S173" s="13">
        <v>2316</v>
      </c>
      <c r="T173" s="13">
        <v>2065</v>
      </c>
      <c r="U173" s="13">
        <v>1624</v>
      </c>
      <c r="V173" s="14">
        <f t="shared" ref="V173:V183" si="199">S173+T173+U173</f>
        <v>6005</v>
      </c>
      <c r="W173" s="13">
        <f>1620*2</f>
        <v>3240</v>
      </c>
      <c r="X173" s="13">
        <f>285/2</f>
        <v>142.5</v>
      </c>
      <c r="Y173" s="13">
        <v>133.5</v>
      </c>
      <c r="Z173" s="13">
        <v>80</v>
      </c>
      <c r="AA173" s="11">
        <f t="shared" si="197"/>
        <v>8570</v>
      </c>
      <c r="AB173" s="12">
        <f t="shared" si="170"/>
        <v>1416.65</v>
      </c>
      <c r="AC173" s="18">
        <f t="shared" si="191"/>
        <v>12345.3</v>
      </c>
      <c r="AD173" s="17">
        <f t="shared" si="171"/>
        <v>12758.676</v>
      </c>
      <c r="AE173" s="17">
        <f t="shared" si="172"/>
        <v>12973.956</v>
      </c>
      <c r="AF173" s="19">
        <v>55</v>
      </c>
      <c r="AG173" s="13">
        <v>24</v>
      </c>
      <c r="AH173" s="13">
        <v>25</v>
      </c>
      <c r="AI173" s="13">
        <v>6</v>
      </c>
      <c r="AJ173" s="21">
        <v>40</v>
      </c>
      <c r="AK173" s="21">
        <v>4</v>
      </c>
      <c r="AL173" s="21">
        <v>2.5</v>
      </c>
      <c r="AM173" s="21">
        <v>4.2</v>
      </c>
      <c r="AN173" s="13">
        <v>3.4</v>
      </c>
      <c r="AO173" s="13">
        <v>5</v>
      </c>
      <c r="AP173" s="13">
        <v>35</v>
      </c>
      <c r="AQ173" s="11">
        <f t="shared" si="198"/>
        <v>8570</v>
      </c>
      <c r="AR173" s="13">
        <f t="shared" si="186"/>
        <v>628.656</v>
      </c>
      <c r="AS173" s="13">
        <f t="shared" si="187"/>
        <v>413.376</v>
      </c>
      <c r="AT173" s="1">
        <f t="shared" si="173"/>
        <v>85</v>
      </c>
      <c r="AU173" s="1">
        <f t="shared" si="174"/>
        <v>41</v>
      </c>
      <c r="AV173" s="1" t="str">
        <f t="shared" si="188"/>
        <v>105</v>
      </c>
      <c r="AW173" s="1">
        <f t="shared" si="175"/>
        <v>4305</v>
      </c>
      <c r="AX173" s="1">
        <f t="shared" si="176"/>
        <v>80</v>
      </c>
      <c r="AY173" s="1">
        <f t="shared" si="177"/>
        <v>40</v>
      </c>
      <c r="AZ173" s="1" t="str">
        <f t="shared" si="189"/>
        <v>112</v>
      </c>
      <c r="BA173" s="1">
        <f t="shared" si="178"/>
        <v>4480</v>
      </c>
      <c r="BB173" s="1">
        <f t="shared" si="179"/>
        <v>8785</v>
      </c>
      <c r="BC173" s="1">
        <f t="shared" si="180"/>
        <v>107</v>
      </c>
      <c r="BE173" s="1" t="str">
        <f t="shared" si="181"/>
        <v>491</v>
      </c>
      <c r="BI173" s="1">
        <f t="shared" si="182"/>
        <v>21621.3</v>
      </c>
      <c r="BJ173" s="1">
        <f t="shared" si="183"/>
        <v>22034.676</v>
      </c>
      <c r="BK173" s="1">
        <f t="shared" si="184"/>
        <v>22249.956</v>
      </c>
      <c r="BM173" s="1" t="e">
        <f>BI173*#REF!*BL173/1000</f>
        <v>#REF!</v>
      </c>
      <c r="BN173" s="1" t="e">
        <f>BJ173*#REF!*BL173/1000</f>
        <v>#REF!</v>
      </c>
      <c r="BO173" s="1" t="e">
        <f>BK173*#REF!*BL173/1000</f>
        <v>#REF!</v>
      </c>
      <c r="BP173" s="3">
        <v>0.53</v>
      </c>
      <c r="BR173" s="1">
        <f t="shared" si="167"/>
        <v>0</v>
      </c>
      <c r="BS173" s="1">
        <f t="shared" si="168"/>
        <v>0</v>
      </c>
      <c r="BT173" s="1">
        <f t="shared" si="169"/>
        <v>0</v>
      </c>
    </row>
    <row r="174" spans="1:72">
      <c r="A174" s="1">
        <v>171</v>
      </c>
      <c r="B174" s="8" t="s">
        <v>79</v>
      </c>
      <c r="D174" s="1">
        <v>8570</v>
      </c>
      <c r="F174" s="1">
        <v>85</v>
      </c>
      <c r="G174" s="1">
        <v>41</v>
      </c>
      <c r="H174" s="1">
        <v>80</v>
      </c>
      <c r="I174" s="1">
        <v>40</v>
      </c>
      <c r="J174" s="1">
        <v>107</v>
      </c>
      <c r="K174" s="1">
        <f t="shared" si="166"/>
        <v>8785</v>
      </c>
      <c r="L174" s="1">
        <f t="shared" si="194"/>
        <v>21841.3</v>
      </c>
      <c r="M174" s="1">
        <f t="shared" si="195"/>
        <v>22254.676</v>
      </c>
      <c r="N174" s="1">
        <f t="shared" si="196"/>
        <v>22469.956</v>
      </c>
      <c r="O174" s="1">
        <f t="shared" si="185"/>
        <v>10670</v>
      </c>
      <c r="P174" s="1">
        <v>2420</v>
      </c>
      <c r="Q174" s="1">
        <v>1900</v>
      </c>
      <c r="R174" s="11" t="s">
        <v>82</v>
      </c>
      <c r="S174" s="13">
        <v>2316</v>
      </c>
      <c r="T174" s="13">
        <v>2065</v>
      </c>
      <c r="U174" s="13">
        <v>1624</v>
      </c>
      <c r="V174" s="14">
        <f t="shared" si="199"/>
        <v>6005</v>
      </c>
      <c r="W174" s="13">
        <f>1730*2</f>
        <v>3460</v>
      </c>
      <c r="X174" s="13">
        <f>285/2</f>
        <v>142.5</v>
      </c>
      <c r="Y174" s="13">
        <v>133.5</v>
      </c>
      <c r="Z174" s="13">
        <v>80</v>
      </c>
      <c r="AA174" s="11">
        <f t="shared" si="197"/>
        <v>8570</v>
      </c>
      <c r="AB174" s="12">
        <f t="shared" si="170"/>
        <v>1416.65</v>
      </c>
      <c r="AC174" s="18">
        <f t="shared" si="191"/>
        <v>12565.3</v>
      </c>
      <c r="AD174" s="17">
        <f t="shared" si="171"/>
        <v>12978.676</v>
      </c>
      <c r="AE174" s="17">
        <f t="shared" si="172"/>
        <v>13193.956</v>
      </c>
      <c r="AF174" s="19">
        <v>55</v>
      </c>
      <c r="AG174" s="13">
        <v>24</v>
      </c>
      <c r="AH174" s="13">
        <v>25</v>
      </c>
      <c r="AI174" s="13">
        <v>6</v>
      </c>
      <c r="AJ174" s="21">
        <v>40</v>
      </c>
      <c r="AK174" s="21">
        <v>4</v>
      </c>
      <c r="AL174" s="21">
        <v>2.5</v>
      </c>
      <c r="AM174" s="21">
        <v>4.2</v>
      </c>
      <c r="AN174" s="13">
        <v>3.4</v>
      </c>
      <c r="AO174" s="13">
        <v>5</v>
      </c>
      <c r="AP174" s="13">
        <v>35</v>
      </c>
      <c r="AQ174" s="11">
        <f t="shared" si="198"/>
        <v>8570</v>
      </c>
      <c r="AR174" s="13">
        <f t="shared" si="186"/>
        <v>628.656</v>
      </c>
      <c r="AS174" s="13">
        <f t="shared" si="187"/>
        <v>413.376</v>
      </c>
      <c r="AT174" s="1">
        <f t="shared" si="173"/>
        <v>85</v>
      </c>
      <c r="AU174" s="1">
        <f t="shared" si="174"/>
        <v>41</v>
      </c>
      <c r="AV174" s="1" t="str">
        <f t="shared" si="188"/>
        <v>105</v>
      </c>
      <c r="AW174" s="1">
        <f t="shared" si="175"/>
        <v>4305</v>
      </c>
      <c r="AX174" s="1">
        <f t="shared" si="176"/>
        <v>80</v>
      </c>
      <c r="AY174" s="1">
        <f t="shared" si="177"/>
        <v>40</v>
      </c>
      <c r="AZ174" s="1" t="str">
        <f t="shared" si="189"/>
        <v>112</v>
      </c>
      <c r="BA174" s="1">
        <f t="shared" si="178"/>
        <v>4480</v>
      </c>
      <c r="BB174" s="1">
        <f t="shared" si="179"/>
        <v>8785</v>
      </c>
      <c r="BC174" s="1">
        <f t="shared" si="180"/>
        <v>107</v>
      </c>
      <c r="BE174" s="1" t="str">
        <f t="shared" si="181"/>
        <v>491</v>
      </c>
      <c r="BI174" s="1">
        <f t="shared" si="182"/>
        <v>21841.3</v>
      </c>
      <c r="BJ174" s="1">
        <f t="shared" si="183"/>
        <v>22254.676</v>
      </c>
      <c r="BK174" s="1">
        <f t="shared" si="184"/>
        <v>22469.956</v>
      </c>
      <c r="BM174" s="1" t="e">
        <f>BI174*#REF!*BL174/1000</f>
        <v>#REF!</v>
      </c>
      <c r="BN174" s="1" t="e">
        <f>BJ174*#REF!*BL174/1000</f>
        <v>#REF!</v>
      </c>
      <c r="BO174" s="1" t="e">
        <f>BK174*#REF!*BL174/1000</f>
        <v>#REF!</v>
      </c>
      <c r="BP174" s="3">
        <v>0.51</v>
      </c>
      <c r="BR174" s="1">
        <f t="shared" si="167"/>
        <v>0</v>
      </c>
      <c r="BS174" s="1">
        <f t="shared" si="168"/>
        <v>0</v>
      </c>
      <c r="BT174" s="1">
        <f t="shared" si="169"/>
        <v>0</v>
      </c>
    </row>
    <row r="175" spans="1:72">
      <c r="A175" s="1">
        <v>172</v>
      </c>
      <c r="B175" s="8" t="s">
        <v>79</v>
      </c>
      <c r="D175" s="1">
        <v>8570</v>
      </c>
      <c r="F175" s="1">
        <v>85</v>
      </c>
      <c r="G175" s="1">
        <v>41</v>
      </c>
      <c r="H175" s="1">
        <v>80</v>
      </c>
      <c r="I175" s="1">
        <v>40</v>
      </c>
      <c r="J175" s="1">
        <v>63</v>
      </c>
      <c r="K175" s="1">
        <f t="shared" si="166"/>
        <v>8785</v>
      </c>
      <c r="L175" s="1">
        <f t="shared" si="194"/>
        <v>22092.32</v>
      </c>
      <c r="M175" s="1">
        <f t="shared" si="195"/>
        <v>22505.696</v>
      </c>
      <c r="N175" s="1">
        <f t="shared" si="196"/>
        <v>22720.976</v>
      </c>
      <c r="O175" s="1">
        <f t="shared" si="185"/>
        <v>10670</v>
      </c>
      <c r="P175" s="1">
        <v>2420</v>
      </c>
      <c r="Q175" s="1">
        <v>1900</v>
      </c>
      <c r="R175" s="11" t="s">
        <v>83</v>
      </c>
      <c r="S175" s="13">
        <v>2571</v>
      </c>
      <c r="T175" s="13">
        <v>2405</v>
      </c>
      <c r="U175" s="13">
        <v>1839</v>
      </c>
      <c r="V175" s="14">
        <f t="shared" si="199"/>
        <v>6815</v>
      </c>
      <c r="W175" s="13">
        <v>2800</v>
      </c>
      <c r="X175" s="13">
        <f>314/2</f>
        <v>157</v>
      </c>
      <c r="Y175" s="13">
        <v>133.5</v>
      </c>
      <c r="Z175" s="13">
        <v>80</v>
      </c>
      <c r="AA175" s="11">
        <f t="shared" si="197"/>
        <v>8570</v>
      </c>
      <c r="AB175" s="12">
        <f t="shared" si="170"/>
        <v>1552.66</v>
      </c>
      <c r="AC175" s="18">
        <f t="shared" si="191"/>
        <v>12987.32</v>
      </c>
      <c r="AD175" s="17">
        <f t="shared" si="171"/>
        <v>13400.696</v>
      </c>
      <c r="AE175" s="17">
        <f t="shared" si="172"/>
        <v>13615.976</v>
      </c>
      <c r="AF175" s="19">
        <v>55</v>
      </c>
      <c r="AG175" s="13">
        <v>24</v>
      </c>
      <c r="AH175" s="13">
        <v>25</v>
      </c>
      <c r="AI175" s="13">
        <v>6</v>
      </c>
      <c r="AJ175" s="21">
        <v>40</v>
      </c>
      <c r="AK175" s="21">
        <v>4</v>
      </c>
      <c r="AL175" s="21">
        <v>2.5</v>
      </c>
      <c r="AM175" s="21">
        <v>4.2</v>
      </c>
      <c r="AN175" s="13">
        <v>3.4</v>
      </c>
      <c r="AO175" s="13">
        <v>5</v>
      </c>
      <c r="AP175" s="13">
        <v>35</v>
      </c>
      <c r="AQ175" s="11">
        <f t="shared" si="198"/>
        <v>8570</v>
      </c>
      <c r="AR175" s="13">
        <f t="shared" si="186"/>
        <v>628.656</v>
      </c>
      <c r="AS175" s="13">
        <f t="shared" si="187"/>
        <v>413.376</v>
      </c>
      <c r="AT175" s="1">
        <f t="shared" si="173"/>
        <v>85</v>
      </c>
      <c r="AU175" s="1">
        <f t="shared" si="174"/>
        <v>41</v>
      </c>
      <c r="AV175" s="1" t="str">
        <f t="shared" si="188"/>
        <v>105</v>
      </c>
      <c r="AW175" s="1">
        <f t="shared" si="175"/>
        <v>4305</v>
      </c>
      <c r="AX175" s="1">
        <f t="shared" si="176"/>
        <v>80</v>
      </c>
      <c r="AY175" s="1">
        <f t="shared" si="177"/>
        <v>40</v>
      </c>
      <c r="AZ175" s="1" t="str">
        <f t="shared" si="189"/>
        <v>112</v>
      </c>
      <c r="BA175" s="1">
        <f t="shared" si="178"/>
        <v>4480</v>
      </c>
      <c r="BB175" s="1">
        <f t="shared" si="179"/>
        <v>8785</v>
      </c>
      <c r="BC175" s="1">
        <f t="shared" si="180"/>
        <v>63</v>
      </c>
      <c r="BE175" s="1" t="str">
        <f t="shared" si="181"/>
        <v>320</v>
      </c>
      <c r="BI175" s="1">
        <f t="shared" si="182"/>
        <v>22092.32</v>
      </c>
      <c r="BJ175" s="1">
        <f t="shared" si="183"/>
        <v>22505.696</v>
      </c>
      <c r="BK175" s="1">
        <f t="shared" si="184"/>
        <v>22720.976</v>
      </c>
      <c r="BM175" s="1" t="e">
        <f>BI175*#REF!*BL175/1000</f>
        <v>#REF!</v>
      </c>
      <c r="BN175" s="1" t="e">
        <f>BJ175*#REF!*BL175/1000</f>
        <v>#REF!</v>
      </c>
      <c r="BO175" s="1" t="e">
        <f>BK175*#REF!*BL175/1000</f>
        <v>#REF!</v>
      </c>
      <c r="BP175" s="3">
        <v>0.5</v>
      </c>
      <c r="BR175" s="1">
        <f t="shared" si="167"/>
        <v>0</v>
      </c>
      <c r="BS175" s="1">
        <f t="shared" si="168"/>
        <v>0</v>
      </c>
      <c r="BT175" s="1">
        <f t="shared" si="169"/>
        <v>0</v>
      </c>
    </row>
    <row r="176" spans="1:72">
      <c r="A176" s="1">
        <v>173</v>
      </c>
      <c r="B176" s="8" t="s">
        <v>79</v>
      </c>
      <c r="D176" s="1">
        <v>8570</v>
      </c>
      <c r="F176" s="1">
        <v>85</v>
      </c>
      <c r="G176" s="1">
        <v>41</v>
      </c>
      <c r="H176" s="1">
        <v>80</v>
      </c>
      <c r="I176" s="1">
        <v>40</v>
      </c>
      <c r="J176" s="1">
        <v>107</v>
      </c>
      <c r="K176" s="1">
        <f t="shared" si="166"/>
        <v>8785</v>
      </c>
      <c r="L176" s="1">
        <f t="shared" si="194"/>
        <v>23831.32</v>
      </c>
      <c r="M176" s="1">
        <f t="shared" si="195"/>
        <v>24244.696</v>
      </c>
      <c r="N176" s="1">
        <f t="shared" si="196"/>
        <v>24459.976</v>
      </c>
      <c r="O176" s="1">
        <f t="shared" si="185"/>
        <v>10670</v>
      </c>
      <c r="P176" s="1">
        <v>2420</v>
      </c>
      <c r="Q176" s="1">
        <v>1900</v>
      </c>
      <c r="R176" s="11" t="s">
        <v>84</v>
      </c>
      <c r="S176" s="13">
        <v>2571</v>
      </c>
      <c r="T176" s="13">
        <v>2405</v>
      </c>
      <c r="U176" s="13">
        <v>1839</v>
      </c>
      <c r="V176" s="14">
        <f t="shared" si="199"/>
        <v>6815</v>
      </c>
      <c r="W176" s="13">
        <f>2184*2</f>
        <v>4368</v>
      </c>
      <c r="X176" s="13">
        <f>314/2</f>
        <v>157</v>
      </c>
      <c r="Y176" s="13">
        <v>133.5</v>
      </c>
      <c r="Z176" s="13">
        <v>80</v>
      </c>
      <c r="AA176" s="11">
        <f t="shared" si="197"/>
        <v>8570</v>
      </c>
      <c r="AB176" s="12">
        <f t="shared" si="170"/>
        <v>1552.66</v>
      </c>
      <c r="AC176" s="18">
        <f t="shared" si="191"/>
        <v>14555.32</v>
      </c>
      <c r="AD176" s="17">
        <f t="shared" si="171"/>
        <v>14968.696</v>
      </c>
      <c r="AE176" s="17">
        <f t="shared" si="172"/>
        <v>15183.976</v>
      </c>
      <c r="AF176" s="19">
        <v>55</v>
      </c>
      <c r="AG176" s="13">
        <v>24</v>
      </c>
      <c r="AH176" s="13">
        <v>25</v>
      </c>
      <c r="AI176" s="13">
        <v>6</v>
      </c>
      <c r="AJ176" s="21">
        <v>40</v>
      </c>
      <c r="AK176" s="21">
        <v>4</v>
      </c>
      <c r="AL176" s="21">
        <v>2.5</v>
      </c>
      <c r="AM176" s="21">
        <v>4.2</v>
      </c>
      <c r="AN176" s="13">
        <v>3.4</v>
      </c>
      <c r="AO176" s="13">
        <v>5</v>
      </c>
      <c r="AP176" s="13">
        <v>35</v>
      </c>
      <c r="AQ176" s="11">
        <f t="shared" si="198"/>
        <v>8570</v>
      </c>
      <c r="AR176" s="13">
        <f t="shared" si="186"/>
        <v>628.656</v>
      </c>
      <c r="AS176" s="13">
        <f t="shared" si="187"/>
        <v>413.376</v>
      </c>
      <c r="AT176" s="1">
        <f t="shared" si="173"/>
        <v>85</v>
      </c>
      <c r="AU176" s="1">
        <f t="shared" si="174"/>
        <v>41</v>
      </c>
      <c r="AV176" s="1" t="str">
        <f t="shared" si="188"/>
        <v>105</v>
      </c>
      <c r="AW176" s="1">
        <f t="shared" si="175"/>
        <v>4305</v>
      </c>
      <c r="AX176" s="1">
        <f t="shared" si="176"/>
        <v>80</v>
      </c>
      <c r="AY176" s="1">
        <f t="shared" si="177"/>
        <v>40</v>
      </c>
      <c r="AZ176" s="1" t="str">
        <f t="shared" si="189"/>
        <v>112</v>
      </c>
      <c r="BA176" s="1">
        <f t="shared" si="178"/>
        <v>4480</v>
      </c>
      <c r="BB176" s="1">
        <f t="shared" si="179"/>
        <v>8785</v>
      </c>
      <c r="BC176" s="1">
        <f t="shared" si="180"/>
        <v>107</v>
      </c>
      <c r="BE176" s="1" t="str">
        <f t="shared" si="181"/>
        <v>491</v>
      </c>
      <c r="BI176" s="1">
        <f t="shared" si="182"/>
        <v>23831.32</v>
      </c>
      <c r="BJ176" s="1">
        <f t="shared" si="183"/>
        <v>24244.696</v>
      </c>
      <c r="BK176" s="1">
        <f t="shared" si="184"/>
        <v>24459.976</v>
      </c>
      <c r="BM176" s="1" t="e">
        <f>BI176*#REF!*BL176/1000</f>
        <v>#REF!</v>
      </c>
      <c r="BN176" s="1" t="e">
        <f>BJ176*#REF!*BL176/1000</f>
        <v>#REF!</v>
      </c>
      <c r="BO176" s="1" t="e">
        <f>BK176*#REF!*BL176/1000</f>
        <v>#REF!</v>
      </c>
      <c r="BP176" s="3">
        <v>0.49</v>
      </c>
      <c r="BR176" s="1">
        <f t="shared" si="167"/>
        <v>0</v>
      </c>
      <c r="BS176" s="1">
        <f t="shared" si="168"/>
        <v>0</v>
      </c>
      <c r="BT176" s="1">
        <f t="shared" si="169"/>
        <v>0</v>
      </c>
    </row>
    <row r="177" spans="1:72">
      <c r="A177" s="1">
        <v>174</v>
      </c>
      <c r="B177" s="8" t="s">
        <v>79</v>
      </c>
      <c r="D177" s="1">
        <v>8570</v>
      </c>
      <c r="F177" s="1">
        <v>85</v>
      </c>
      <c r="G177" s="1">
        <v>41</v>
      </c>
      <c r="H177" s="1">
        <v>80</v>
      </c>
      <c r="I177" s="1">
        <v>40</v>
      </c>
      <c r="J177" s="1">
        <v>107</v>
      </c>
      <c r="K177" s="1">
        <f t="shared" si="166"/>
        <v>8785</v>
      </c>
      <c r="L177" s="1">
        <f t="shared" si="194"/>
        <v>24183.32</v>
      </c>
      <c r="M177" s="1">
        <f t="shared" si="195"/>
        <v>24596.696</v>
      </c>
      <c r="N177" s="1">
        <f t="shared" si="196"/>
        <v>24811.976</v>
      </c>
      <c r="O177" s="1">
        <f t="shared" si="185"/>
        <v>10670</v>
      </c>
      <c r="P177" s="1">
        <v>2420</v>
      </c>
      <c r="Q177" s="1">
        <v>1900</v>
      </c>
      <c r="R177" s="11" t="s">
        <v>82</v>
      </c>
      <c r="S177" s="13">
        <v>2571</v>
      </c>
      <c r="T177" s="13">
        <v>2405</v>
      </c>
      <c r="U177" s="13">
        <v>1839</v>
      </c>
      <c r="V177" s="14">
        <f t="shared" si="199"/>
        <v>6815</v>
      </c>
      <c r="W177" s="13">
        <f>2360*2</f>
        <v>4720</v>
      </c>
      <c r="X177" s="13">
        <f>314/2</f>
        <v>157</v>
      </c>
      <c r="Y177" s="13">
        <v>133.5</v>
      </c>
      <c r="Z177" s="13">
        <v>80</v>
      </c>
      <c r="AA177" s="11">
        <f t="shared" si="197"/>
        <v>8570</v>
      </c>
      <c r="AB177" s="12">
        <f t="shared" si="170"/>
        <v>1552.66</v>
      </c>
      <c r="AC177" s="18">
        <f t="shared" si="191"/>
        <v>14907.32</v>
      </c>
      <c r="AD177" s="17">
        <f t="shared" si="171"/>
        <v>15320.696</v>
      </c>
      <c r="AE177" s="17">
        <f t="shared" si="172"/>
        <v>15535.976</v>
      </c>
      <c r="AF177" s="19">
        <v>55</v>
      </c>
      <c r="AG177" s="13">
        <v>24</v>
      </c>
      <c r="AH177" s="13">
        <v>25</v>
      </c>
      <c r="AI177" s="13">
        <v>6</v>
      </c>
      <c r="AJ177" s="21">
        <v>40</v>
      </c>
      <c r="AK177" s="21">
        <v>4</v>
      </c>
      <c r="AL177" s="21">
        <v>2.5</v>
      </c>
      <c r="AM177" s="21">
        <v>4.2</v>
      </c>
      <c r="AN177" s="13">
        <v>3.4</v>
      </c>
      <c r="AO177" s="13">
        <v>5</v>
      </c>
      <c r="AP177" s="13">
        <v>35</v>
      </c>
      <c r="AQ177" s="11">
        <f t="shared" si="198"/>
        <v>8570</v>
      </c>
      <c r="AR177" s="13">
        <f t="shared" si="186"/>
        <v>628.656</v>
      </c>
      <c r="AS177" s="13">
        <f t="shared" si="187"/>
        <v>413.376</v>
      </c>
      <c r="AT177" s="1">
        <f t="shared" si="173"/>
        <v>85</v>
      </c>
      <c r="AU177" s="1">
        <f t="shared" si="174"/>
        <v>41</v>
      </c>
      <c r="AV177" s="1" t="str">
        <f t="shared" si="188"/>
        <v>105</v>
      </c>
      <c r="AW177" s="1">
        <f t="shared" si="175"/>
        <v>4305</v>
      </c>
      <c r="AX177" s="1">
        <f t="shared" si="176"/>
        <v>80</v>
      </c>
      <c r="AY177" s="1">
        <f t="shared" si="177"/>
        <v>40</v>
      </c>
      <c r="AZ177" s="1" t="str">
        <f t="shared" si="189"/>
        <v>112</v>
      </c>
      <c r="BA177" s="1">
        <f t="shared" si="178"/>
        <v>4480</v>
      </c>
      <c r="BB177" s="1">
        <f t="shared" si="179"/>
        <v>8785</v>
      </c>
      <c r="BC177" s="1">
        <f t="shared" si="180"/>
        <v>107</v>
      </c>
      <c r="BE177" s="1" t="str">
        <f t="shared" si="181"/>
        <v>491</v>
      </c>
      <c r="BI177" s="1">
        <f t="shared" si="182"/>
        <v>24183.32</v>
      </c>
      <c r="BJ177" s="1">
        <f t="shared" si="183"/>
        <v>24596.696</v>
      </c>
      <c r="BK177" s="1">
        <f t="shared" si="184"/>
        <v>24811.976</v>
      </c>
      <c r="BM177" s="1" t="e">
        <f>BI177*#REF!*BL177/1000</f>
        <v>#REF!</v>
      </c>
      <c r="BN177" s="1" t="e">
        <f>BJ177*#REF!*BL177/1000</f>
        <v>#REF!</v>
      </c>
      <c r="BO177" s="1" t="e">
        <f>BK177*#REF!*BL177/1000</f>
        <v>#REF!</v>
      </c>
      <c r="BP177" s="3">
        <v>0.46</v>
      </c>
      <c r="BR177" s="1">
        <f t="shared" si="167"/>
        <v>0</v>
      </c>
      <c r="BS177" s="1">
        <f t="shared" si="168"/>
        <v>0</v>
      </c>
      <c r="BT177" s="1">
        <f t="shared" si="169"/>
        <v>0</v>
      </c>
    </row>
    <row r="178" spans="1:72">
      <c r="A178" s="1">
        <v>175</v>
      </c>
      <c r="B178" s="8" t="s">
        <v>79</v>
      </c>
      <c r="C178" s="1">
        <v>340</v>
      </c>
      <c r="D178" s="1">
        <v>8970</v>
      </c>
      <c r="F178" s="1">
        <v>85</v>
      </c>
      <c r="G178" s="1">
        <v>44</v>
      </c>
      <c r="H178" s="1">
        <v>80</v>
      </c>
      <c r="I178" s="1">
        <v>43</v>
      </c>
      <c r="J178" s="1">
        <v>25</v>
      </c>
      <c r="K178" s="1">
        <f t="shared" si="166"/>
        <v>9436</v>
      </c>
      <c r="L178" s="1">
        <f t="shared" si="194"/>
        <v>17235.68</v>
      </c>
      <c r="M178" s="1">
        <f t="shared" si="195"/>
        <v>17658.176</v>
      </c>
      <c r="N178" s="1">
        <f t="shared" si="196"/>
        <v>17883.056</v>
      </c>
      <c r="O178" s="1">
        <f t="shared" si="185"/>
        <v>11070</v>
      </c>
      <c r="P178" s="1">
        <v>2420</v>
      </c>
      <c r="Q178" s="1">
        <v>1900</v>
      </c>
      <c r="R178" s="11">
        <v>320</v>
      </c>
      <c r="S178" s="13">
        <v>1672</v>
      </c>
      <c r="T178" s="13">
        <v>1123</v>
      </c>
      <c r="U178" s="13">
        <v>1172</v>
      </c>
      <c r="V178" s="14">
        <f t="shared" si="199"/>
        <v>3967</v>
      </c>
      <c r="W178" s="13">
        <v>740</v>
      </c>
      <c r="X178" s="13">
        <f>256/2</f>
        <v>128</v>
      </c>
      <c r="Y178" s="13">
        <v>133.5</v>
      </c>
      <c r="Z178" s="13">
        <v>70</v>
      </c>
      <c r="AA178" s="11">
        <f t="shared" si="197"/>
        <v>8970</v>
      </c>
      <c r="AB178" s="12">
        <f t="shared" si="170"/>
        <v>1321.84</v>
      </c>
      <c r="AC178" s="18">
        <f t="shared" si="191"/>
        <v>7617.68</v>
      </c>
      <c r="AD178" s="17">
        <f t="shared" si="171"/>
        <v>8040.176</v>
      </c>
      <c r="AE178" s="17">
        <f t="shared" si="172"/>
        <v>8265.056</v>
      </c>
      <c r="AF178" s="19">
        <v>55</v>
      </c>
      <c r="AG178" s="13">
        <v>24</v>
      </c>
      <c r="AH178" s="13">
        <v>25</v>
      </c>
      <c r="AI178" s="13">
        <v>6</v>
      </c>
      <c r="AJ178" s="21">
        <v>40</v>
      </c>
      <c r="AK178" s="21">
        <v>4</v>
      </c>
      <c r="AL178" s="21">
        <v>2.5</v>
      </c>
      <c r="AM178" s="21">
        <v>4.2</v>
      </c>
      <c r="AN178" s="13">
        <v>3.4</v>
      </c>
      <c r="AO178" s="13">
        <v>5</v>
      </c>
      <c r="AP178" s="13">
        <v>35</v>
      </c>
      <c r="AQ178" s="11">
        <f t="shared" si="198"/>
        <v>8970</v>
      </c>
      <c r="AR178" s="13">
        <f t="shared" si="186"/>
        <v>647.376</v>
      </c>
      <c r="AS178" s="13">
        <f t="shared" si="187"/>
        <v>422.496</v>
      </c>
      <c r="AT178" s="1">
        <f t="shared" si="173"/>
        <v>85</v>
      </c>
      <c r="AU178" s="1">
        <f t="shared" si="174"/>
        <v>44</v>
      </c>
      <c r="AV178" s="1" t="str">
        <f t="shared" si="188"/>
        <v>105</v>
      </c>
      <c r="AW178" s="1">
        <f t="shared" si="175"/>
        <v>4620</v>
      </c>
      <c r="AX178" s="1">
        <f t="shared" si="176"/>
        <v>80</v>
      </c>
      <c r="AY178" s="1">
        <f t="shared" si="177"/>
        <v>43</v>
      </c>
      <c r="AZ178" s="1" t="str">
        <f t="shared" si="189"/>
        <v>112</v>
      </c>
      <c r="BA178" s="1">
        <f t="shared" si="178"/>
        <v>4816</v>
      </c>
      <c r="BB178" s="1">
        <f t="shared" si="179"/>
        <v>9436</v>
      </c>
      <c r="BC178" s="1">
        <f t="shared" si="180"/>
        <v>25</v>
      </c>
      <c r="BE178" s="1" t="str">
        <f t="shared" si="181"/>
        <v>182</v>
      </c>
      <c r="BI178" s="1">
        <f t="shared" si="182"/>
        <v>17235.68</v>
      </c>
      <c r="BJ178" s="1">
        <f t="shared" si="183"/>
        <v>17658.176</v>
      </c>
      <c r="BK178" s="1">
        <f t="shared" si="184"/>
        <v>17883.056</v>
      </c>
      <c r="BM178" s="1" t="e">
        <f>BI178*#REF!*BL178/1000</f>
        <v>#REF!</v>
      </c>
      <c r="BN178" s="1" t="e">
        <f>BJ178*#REF!*BL178/1000</f>
        <v>#REF!</v>
      </c>
      <c r="BO178" s="1" t="e">
        <f>BK178*#REF!*BL178/1000</f>
        <v>#REF!</v>
      </c>
      <c r="BP178" s="3">
        <v>0.61</v>
      </c>
      <c r="BR178" s="1">
        <f t="shared" si="167"/>
        <v>0</v>
      </c>
      <c r="BS178" s="1">
        <f t="shared" si="168"/>
        <v>0</v>
      </c>
      <c r="BT178" s="1">
        <f t="shared" si="169"/>
        <v>0</v>
      </c>
    </row>
    <row r="179" spans="1:72">
      <c r="A179" s="1">
        <v>176</v>
      </c>
      <c r="B179" s="8" t="s">
        <v>79</v>
      </c>
      <c r="D179" s="1">
        <v>8970</v>
      </c>
      <c r="F179" s="1">
        <v>85</v>
      </c>
      <c r="G179" s="1">
        <v>44</v>
      </c>
      <c r="H179" s="1">
        <v>80</v>
      </c>
      <c r="I179" s="1">
        <v>43</v>
      </c>
      <c r="J179" s="1">
        <v>25</v>
      </c>
      <c r="K179" s="1">
        <f t="shared" si="166"/>
        <v>9436</v>
      </c>
      <c r="L179" s="1">
        <f t="shared" si="194"/>
        <v>17599.68</v>
      </c>
      <c r="M179" s="1">
        <f t="shared" si="195"/>
        <v>18022.176</v>
      </c>
      <c r="N179" s="1">
        <f t="shared" si="196"/>
        <v>18247.056</v>
      </c>
      <c r="O179" s="1">
        <f t="shared" si="185"/>
        <v>11070</v>
      </c>
      <c r="P179" s="1">
        <v>2420</v>
      </c>
      <c r="Q179" s="1">
        <v>1900</v>
      </c>
      <c r="R179" s="11">
        <v>360</v>
      </c>
      <c r="S179" s="13">
        <v>1776</v>
      </c>
      <c r="T179" s="13">
        <v>1123</v>
      </c>
      <c r="U179" s="13">
        <v>1172</v>
      </c>
      <c r="V179" s="14">
        <f t="shared" si="199"/>
        <v>4071</v>
      </c>
      <c r="W179" s="13">
        <v>1000</v>
      </c>
      <c r="X179" s="13">
        <f>256/2</f>
        <v>128</v>
      </c>
      <c r="Y179" s="13">
        <v>133.5</v>
      </c>
      <c r="Z179" s="13">
        <v>70</v>
      </c>
      <c r="AA179" s="11">
        <f t="shared" si="197"/>
        <v>8970</v>
      </c>
      <c r="AB179" s="12">
        <f t="shared" si="170"/>
        <v>1321.84</v>
      </c>
      <c r="AC179" s="18">
        <f t="shared" si="191"/>
        <v>7981.68</v>
      </c>
      <c r="AD179" s="17">
        <f t="shared" si="171"/>
        <v>8404.176</v>
      </c>
      <c r="AE179" s="17">
        <f t="shared" si="172"/>
        <v>8629.056</v>
      </c>
      <c r="AF179" s="19">
        <v>55</v>
      </c>
      <c r="AG179" s="13">
        <v>24</v>
      </c>
      <c r="AH179" s="13">
        <v>25</v>
      </c>
      <c r="AI179" s="13">
        <v>6</v>
      </c>
      <c r="AJ179" s="21">
        <v>40</v>
      </c>
      <c r="AK179" s="21">
        <v>4</v>
      </c>
      <c r="AL179" s="21">
        <v>2.5</v>
      </c>
      <c r="AM179" s="21">
        <v>4.2</v>
      </c>
      <c r="AN179" s="13">
        <v>3.4</v>
      </c>
      <c r="AO179" s="13">
        <v>5</v>
      </c>
      <c r="AP179" s="13">
        <v>35</v>
      </c>
      <c r="AQ179" s="11">
        <f t="shared" si="198"/>
        <v>8970</v>
      </c>
      <c r="AR179" s="13">
        <f t="shared" si="186"/>
        <v>647.376</v>
      </c>
      <c r="AS179" s="13">
        <f t="shared" si="187"/>
        <v>422.496</v>
      </c>
      <c r="AT179" s="1">
        <f t="shared" si="173"/>
        <v>85</v>
      </c>
      <c r="AU179" s="1">
        <f t="shared" si="174"/>
        <v>44</v>
      </c>
      <c r="AV179" s="1" t="str">
        <f t="shared" si="188"/>
        <v>105</v>
      </c>
      <c r="AW179" s="1">
        <f t="shared" si="175"/>
        <v>4620</v>
      </c>
      <c r="AX179" s="1">
        <f t="shared" si="176"/>
        <v>80</v>
      </c>
      <c r="AY179" s="1">
        <f t="shared" si="177"/>
        <v>43</v>
      </c>
      <c r="AZ179" s="1" t="str">
        <f t="shared" si="189"/>
        <v>112</v>
      </c>
      <c r="BA179" s="1">
        <f t="shared" si="178"/>
        <v>4816</v>
      </c>
      <c r="BB179" s="1">
        <f t="shared" si="179"/>
        <v>9436</v>
      </c>
      <c r="BC179" s="1">
        <f t="shared" si="180"/>
        <v>25</v>
      </c>
      <c r="BE179" s="1" t="str">
        <f t="shared" si="181"/>
        <v>182</v>
      </c>
      <c r="BI179" s="1">
        <f t="shared" si="182"/>
        <v>17599.68</v>
      </c>
      <c r="BJ179" s="1">
        <f t="shared" si="183"/>
        <v>18022.176</v>
      </c>
      <c r="BK179" s="1">
        <f t="shared" si="184"/>
        <v>18247.056</v>
      </c>
      <c r="BM179" s="1" t="e">
        <f>BI179*#REF!*BL179/1000</f>
        <v>#REF!</v>
      </c>
      <c r="BN179" s="1" t="e">
        <f>BJ179*#REF!*BL179/1000</f>
        <v>#REF!</v>
      </c>
      <c r="BO179" s="1" t="e">
        <f>BK179*#REF!*BL179/1000</f>
        <v>#REF!</v>
      </c>
      <c r="BP179" s="3">
        <v>0.59</v>
      </c>
      <c r="BR179" s="1">
        <f t="shared" si="167"/>
        <v>0</v>
      </c>
      <c r="BS179" s="1">
        <f t="shared" si="168"/>
        <v>0</v>
      </c>
      <c r="BT179" s="1">
        <f t="shared" si="169"/>
        <v>0</v>
      </c>
    </row>
    <row r="180" spans="1:72">
      <c r="A180" s="1">
        <v>177</v>
      </c>
      <c r="B180" s="8" t="s">
        <v>79</v>
      </c>
      <c r="D180" s="1">
        <v>8970</v>
      </c>
      <c r="F180" s="1">
        <v>85</v>
      </c>
      <c r="G180" s="1">
        <v>44</v>
      </c>
      <c r="H180" s="1">
        <v>80</v>
      </c>
      <c r="I180" s="1">
        <v>43</v>
      </c>
      <c r="J180" s="1">
        <v>63</v>
      </c>
      <c r="K180" s="1">
        <f t="shared" si="166"/>
        <v>9436</v>
      </c>
      <c r="L180" s="1">
        <f t="shared" si="194"/>
        <v>17519.68</v>
      </c>
      <c r="M180" s="1">
        <f t="shared" si="195"/>
        <v>17942.176</v>
      </c>
      <c r="N180" s="1">
        <f t="shared" si="196"/>
        <v>18167.056</v>
      </c>
      <c r="O180" s="1">
        <f t="shared" si="185"/>
        <v>11070</v>
      </c>
      <c r="P180" s="1">
        <v>2420</v>
      </c>
      <c r="Q180" s="1">
        <v>1900</v>
      </c>
      <c r="R180" s="11">
        <v>400</v>
      </c>
      <c r="S180" s="13">
        <v>2093</v>
      </c>
      <c r="T180" s="13">
        <v>1399</v>
      </c>
      <c r="U180" s="13">
        <v>1361</v>
      </c>
      <c r="V180" s="14">
        <f t="shared" si="199"/>
        <v>4853</v>
      </c>
      <c r="W180" s="13"/>
      <c r="X180" s="13">
        <f>256/2</f>
        <v>128</v>
      </c>
      <c r="Y180" s="13">
        <v>133.5</v>
      </c>
      <c r="Z180" s="13">
        <v>70</v>
      </c>
      <c r="AA180" s="11">
        <f t="shared" si="197"/>
        <v>8970</v>
      </c>
      <c r="AB180" s="12">
        <f t="shared" si="170"/>
        <v>1321.84</v>
      </c>
      <c r="AC180" s="18">
        <f t="shared" si="191"/>
        <v>7763.68</v>
      </c>
      <c r="AD180" s="17">
        <f t="shared" si="171"/>
        <v>8186.176</v>
      </c>
      <c r="AE180" s="17">
        <f t="shared" si="172"/>
        <v>8411.056</v>
      </c>
      <c r="AF180" s="19">
        <v>55</v>
      </c>
      <c r="AG180" s="13">
        <v>24</v>
      </c>
      <c r="AH180" s="13">
        <v>25</v>
      </c>
      <c r="AI180" s="13">
        <v>6</v>
      </c>
      <c r="AJ180" s="21">
        <v>40</v>
      </c>
      <c r="AK180" s="21">
        <v>4</v>
      </c>
      <c r="AL180" s="21">
        <v>2.5</v>
      </c>
      <c r="AM180" s="21">
        <v>4.2</v>
      </c>
      <c r="AN180" s="13">
        <v>3.4</v>
      </c>
      <c r="AO180" s="13">
        <v>5</v>
      </c>
      <c r="AP180" s="13">
        <v>35</v>
      </c>
      <c r="AQ180" s="11">
        <f t="shared" si="198"/>
        <v>8970</v>
      </c>
      <c r="AR180" s="13">
        <f t="shared" si="186"/>
        <v>647.376</v>
      </c>
      <c r="AS180" s="13">
        <f t="shared" si="187"/>
        <v>422.496</v>
      </c>
      <c r="AT180" s="1">
        <f t="shared" si="173"/>
        <v>85</v>
      </c>
      <c r="AU180" s="1">
        <f t="shared" si="174"/>
        <v>44</v>
      </c>
      <c r="AV180" s="1" t="str">
        <f t="shared" si="188"/>
        <v>105</v>
      </c>
      <c r="AW180" s="1">
        <f t="shared" si="175"/>
        <v>4620</v>
      </c>
      <c r="AX180" s="1">
        <f t="shared" si="176"/>
        <v>80</v>
      </c>
      <c r="AY180" s="1">
        <f t="shared" si="177"/>
        <v>43</v>
      </c>
      <c r="AZ180" s="1" t="str">
        <f t="shared" si="189"/>
        <v>112</v>
      </c>
      <c r="BA180" s="1">
        <f t="shared" si="178"/>
        <v>4816</v>
      </c>
      <c r="BB180" s="1">
        <f t="shared" si="179"/>
        <v>9436</v>
      </c>
      <c r="BC180" s="1">
        <f t="shared" si="180"/>
        <v>63</v>
      </c>
      <c r="BE180" s="1" t="str">
        <f t="shared" si="181"/>
        <v>320</v>
      </c>
      <c r="BI180" s="1">
        <f t="shared" si="182"/>
        <v>17519.68</v>
      </c>
      <c r="BJ180" s="1">
        <f t="shared" si="183"/>
        <v>17942.176</v>
      </c>
      <c r="BK180" s="1">
        <f t="shared" si="184"/>
        <v>18167.056</v>
      </c>
      <c r="BM180" s="1" t="e">
        <f>BI180*#REF!*BL180/1000</f>
        <v>#REF!</v>
      </c>
      <c r="BN180" s="1" t="e">
        <f>BJ180*#REF!*BL180/1000</f>
        <v>#REF!</v>
      </c>
      <c r="BO180" s="1" t="e">
        <f>BK180*#REF!*BL180/1000</f>
        <v>#REF!</v>
      </c>
      <c r="BP180" s="3">
        <v>0.56</v>
      </c>
      <c r="BR180" s="1">
        <f t="shared" si="167"/>
        <v>0</v>
      </c>
      <c r="BS180" s="1">
        <f t="shared" si="168"/>
        <v>0</v>
      </c>
      <c r="BT180" s="1">
        <f t="shared" si="169"/>
        <v>0</v>
      </c>
    </row>
    <row r="181" spans="1:72">
      <c r="A181" s="1">
        <v>178</v>
      </c>
      <c r="B181" s="8" t="s">
        <v>79</v>
      </c>
      <c r="D181" s="1">
        <v>8970</v>
      </c>
      <c r="F181" s="1">
        <v>85</v>
      </c>
      <c r="G181" s="1">
        <v>44</v>
      </c>
      <c r="H181" s="1">
        <v>80</v>
      </c>
      <c r="I181" s="1">
        <v>43</v>
      </c>
      <c r="J181" s="1">
        <v>63</v>
      </c>
      <c r="K181" s="1">
        <f t="shared" si="166"/>
        <v>9436</v>
      </c>
      <c r="L181" s="1">
        <f t="shared" si="194"/>
        <v>19618.68</v>
      </c>
      <c r="M181" s="1">
        <f t="shared" si="195"/>
        <v>20041.176</v>
      </c>
      <c r="N181" s="1">
        <f t="shared" si="196"/>
        <v>20266.056</v>
      </c>
      <c r="O181" s="1">
        <f t="shared" si="185"/>
        <v>11070</v>
      </c>
      <c r="P181" s="1">
        <v>2420</v>
      </c>
      <c r="Q181" s="1">
        <v>1900</v>
      </c>
      <c r="R181" s="11" t="s">
        <v>77</v>
      </c>
      <c r="S181" s="13">
        <v>2167</v>
      </c>
      <c r="T181" s="13">
        <v>1771</v>
      </c>
      <c r="U181" s="13">
        <v>1532</v>
      </c>
      <c r="V181" s="14">
        <f t="shared" si="199"/>
        <v>5470</v>
      </c>
      <c r="W181" s="13">
        <v>1480</v>
      </c>
      <c r="X181" s="13">
        <f>256/2</f>
        <v>128</v>
      </c>
      <c r="Y181" s="13">
        <v>133.5</v>
      </c>
      <c r="Z181" s="13">
        <v>71</v>
      </c>
      <c r="AA181" s="11">
        <f t="shared" si="197"/>
        <v>8970</v>
      </c>
      <c r="AB181" s="12">
        <f t="shared" si="170"/>
        <v>1322.84</v>
      </c>
      <c r="AC181" s="18">
        <f t="shared" si="191"/>
        <v>9862.68</v>
      </c>
      <c r="AD181" s="17">
        <f t="shared" si="171"/>
        <v>10285.176</v>
      </c>
      <c r="AE181" s="17">
        <f t="shared" si="172"/>
        <v>10510.056</v>
      </c>
      <c r="AF181" s="19">
        <v>55</v>
      </c>
      <c r="AG181" s="13">
        <v>24</v>
      </c>
      <c r="AH181" s="13">
        <v>25</v>
      </c>
      <c r="AI181" s="13">
        <v>6</v>
      </c>
      <c r="AJ181" s="21">
        <v>40</v>
      </c>
      <c r="AK181" s="21">
        <v>4</v>
      </c>
      <c r="AL181" s="21">
        <v>2.5</v>
      </c>
      <c r="AM181" s="21">
        <v>4.2</v>
      </c>
      <c r="AN181" s="13">
        <v>3.4</v>
      </c>
      <c r="AO181" s="13">
        <v>5</v>
      </c>
      <c r="AP181" s="13">
        <v>35</v>
      </c>
      <c r="AQ181" s="11">
        <f t="shared" si="198"/>
        <v>8970</v>
      </c>
      <c r="AR181" s="13">
        <f t="shared" si="186"/>
        <v>647.376</v>
      </c>
      <c r="AS181" s="13">
        <f t="shared" si="187"/>
        <v>422.496</v>
      </c>
      <c r="AT181" s="1">
        <f t="shared" si="173"/>
        <v>85</v>
      </c>
      <c r="AU181" s="1">
        <f t="shared" si="174"/>
        <v>44</v>
      </c>
      <c r="AV181" s="1" t="str">
        <f t="shared" si="188"/>
        <v>105</v>
      </c>
      <c r="AW181" s="1">
        <f t="shared" si="175"/>
        <v>4620</v>
      </c>
      <c r="AX181" s="1">
        <f t="shared" si="176"/>
        <v>80</v>
      </c>
      <c r="AY181" s="1">
        <f t="shared" si="177"/>
        <v>43</v>
      </c>
      <c r="AZ181" s="1" t="str">
        <f t="shared" si="189"/>
        <v>112</v>
      </c>
      <c r="BA181" s="1">
        <f t="shared" si="178"/>
        <v>4816</v>
      </c>
      <c r="BB181" s="1">
        <f t="shared" si="179"/>
        <v>9436</v>
      </c>
      <c r="BC181" s="1">
        <f t="shared" si="180"/>
        <v>63</v>
      </c>
      <c r="BE181" s="1" t="str">
        <f t="shared" si="181"/>
        <v>320</v>
      </c>
      <c r="BI181" s="1">
        <f t="shared" si="182"/>
        <v>19618.68</v>
      </c>
      <c r="BJ181" s="1">
        <f t="shared" si="183"/>
        <v>20041.176</v>
      </c>
      <c r="BK181" s="1">
        <f t="shared" si="184"/>
        <v>20266.056</v>
      </c>
      <c r="BM181" s="1" t="e">
        <f>BI181*#REF!*BL181/1000</f>
        <v>#REF!</v>
      </c>
      <c r="BN181" s="1" t="e">
        <f>BJ181*#REF!*BL181/1000</f>
        <v>#REF!</v>
      </c>
      <c r="BO181" s="1" t="e">
        <f>BK181*#REF!*BL181/1000</f>
        <v>#REF!</v>
      </c>
      <c r="BP181" s="3">
        <v>0.55</v>
      </c>
      <c r="BR181" s="1">
        <f t="shared" si="167"/>
        <v>0</v>
      </c>
      <c r="BS181" s="1">
        <f t="shared" si="168"/>
        <v>0</v>
      </c>
      <c r="BT181" s="1">
        <f t="shared" si="169"/>
        <v>0</v>
      </c>
    </row>
    <row r="182" spans="1:72">
      <c r="A182" s="1">
        <v>179</v>
      </c>
      <c r="B182" s="8" t="s">
        <v>79</v>
      </c>
      <c r="D182" s="1">
        <v>8970</v>
      </c>
      <c r="F182" s="1">
        <v>85</v>
      </c>
      <c r="G182" s="1">
        <v>44</v>
      </c>
      <c r="H182" s="1">
        <v>80</v>
      </c>
      <c r="I182" s="1">
        <v>43</v>
      </c>
      <c r="J182" s="1">
        <v>63</v>
      </c>
      <c r="K182" s="1">
        <f t="shared" si="166"/>
        <v>9436</v>
      </c>
      <c r="L182" s="1">
        <f t="shared" si="194"/>
        <v>20975.3</v>
      </c>
      <c r="M182" s="1">
        <f t="shared" si="195"/>
        <v>21397.796</v>
      </c>
      <c r="N182" s="1">
        <f t="shared" si="196"/>
        <v>21622.676</v>
      </c>
      <c r="O182" s="1">
        <f t="shared" si="185"/>
        <v>11070</v>
      </c>
      <c r="P182" s="1">
        <v>2420</v>
      </c>
      <c r="Q182" s="1">
        <v>1900</v>
      </c>
      <c r="R182" s="11" t="s">
        <v>78</v>
      </c>
      <c r="S182" s="13">
        <v>2316</v>
      </c>
      <c r="T182" s="13">
        <v>2065</v>
      </c>
      <c r="U182" s="13">
        <v>1624</v>
      </c>
      <c r="V182" s="14">
        <f t="shared" si="199"/>
        <v>6005</v>
      </c>
      <c r="W182" s="13">
        <v>2000</v>
      </c>
      <c r="X182" s="13">
        <f>285/2</f>
        <v>142.5</v>
      </c>
      <c r="Y182" s="13">
        <v>133.5</v>
      </c>
      <c r="Z182" s="13">
        <v>80</v>
      </c>
      <c r="AA182" s="11">
        <f t="shared" si="197"/>
        <v>8970</v>
      </c>
      <c r="AB182" s="12">
        <f t="shared" si="170"/>
        <v>1473.65</v>
      </c>
      <c r="AC182" s="18">
        <f t="shared" si="191"/>
        <v>11219.3</v>
      </c>
      <c r="AD182" s="17">
        <f t="shared" si="171"/>
        <v>11641.796</v>
      </c>
      <c r="AE182" s="17">
        <f t="shared" si="172"/>
        <v>11866.676</v>
      </c>
      <c r="AF182" s="19">
        <v>55</v>
      </c>
      <c r="AG182" s="13">
        <v>24</v>
      </c>
      <c r="AH182" s="13">
        <v>25</v>
      </c>
      <c r="AI182" s="13">
        <v>6</v>
      </c>
      <c r="AJ182" s="21">
        <v>40</v>
      </c>
      <c r="AK182" s="21">
        <v>4</v>
      </c>
      <c r="AL182" s="21">
        <v>2.5</v>
      </c>
      <c r="AM182" s="21">
        <v>4.2</v>
      </c>
      <c r="AN182" s="13">
        <v>3.4</v>
      </c>
      <c r="AO182" s="13">
        <v>5</v>
      </c>
      <c r="AP182" s="13">
        <v>35</v>
      </c>
      <c r="AQ182" s="11">
        <f t="shared" si="198"/>
        <v>8970</v>
      </c>
      <c r="AR182" s="13">
        <f t="shared" si="186"/>
        <v>647.376</v>
      </c>
      <c r="AS182" s="13">
        <f t="shared" si="187"/>
        <v>422.496</v>
      </c>
      <c r="AT182" s="1">
        <f t="shared" si="173"/>
        <v>85</v>
      </c>
      <c r="AU182" s="1">
        <f t="shared" si="174"/>
        <v>44</v>
      </c>
      <c r="AV182" s="1" t="str">
        <f t="shared" si="188"/>
        <v>105</v>
      </c>
      <c r="AW182" s="1">
        <f t="shared" si="175"/>
        <v>4620</v>
      </c>
      <c r="AX182" s="1">
        <f t="shared" si="176"/>
        <v>80</v>
      </c>
      <c r="AY182" s="1">
        <f t="shared" si="177"/>
        <v>43</v>
      </c>
      <c r="AZ182" s="1" t="str">
        <f t="shared" si="189"/>
        <v>112</v>
      </c>
      <c r="BA182" s="1">
        <f t="shared" si="178"/>
        <v>4816</v>
      </c>
      <c r="BB182" s="1">
        <f t="shared" si="179"/>
        <v>9436</v>
      </c>
      <c r="BC182" s="1">
        <f t="shared" si="180"/>
        <v>63</v>
      </c>
      <c r="BE182" s="1" t="str">
        <f t="shared" si="181"/>
        <v>320</v>
      </c>
      <c r="BI182" s="1">
        <f t="shared" si="182"/>
        <v>20975.3</v>
      </c>
      <c r="BJ182" s="1">
        <f t="shared" si="183"/>
        <v>21397.796</v>
      </c>
      <c r="BK182" s="1">
        <f t="shared" si="184"/>
        <v>21622.676</v>
      </c>
      <c r="BM182" s="1" t="e">
        <f>BI182*#REF!*BL182/1000</f>
        <v>#REF!</v>
      </c>
      <c r="BN182" s="1" t="e">
        <f>BJ182*#REF!*BL182/1000</f>
        <v>#REF!</v>
      </c>
      <c r="BO182" s="1" t="e">
        <f>BK182*#REF!*BL182/1000</f>
        <v>#REF!</v>
      </c>
      <c r="BP182" s="3">
        <v>0.53</v>
      </c>
      <c r="BR182" s="1">
        <f t="shared" si="167"/>
        <v>0</v>
      </c>
      <c r="BS182" s="1">
        <f t="shared" si="168"/>
        <v>0</v>
      </c>
      <c r="BT182" s="1">
        <f t="shared" si="169"/>
        <v>0</v>
      </c>
    </row>
    <row r="183" spans="1:72">
      <c r="A183" s="1">
        <v>180</v>
      </c>
      <c r="B183" s="8" t="s">
        <v>79</v>
      </c>
      <c r="D183" s="1">
        <v>8970</v>
      </c>
      <c r="F183" s="1">
        <v>85</v>
      </c>
      <c r="G183" s="1">
        <v>44</v>
      </c>
      <c r="H183" s="1">
        <v>80</v>
      </c>
      <c r="I183" s="1">
        <v>43</v>
      </c>
      <c r="J183" s="1">
        <v>63</v>
      </c>
      <c r="K183" s="1">
        <f t="shared" si="166"/>
        <v>9436</v>
      </c>
      <c r="L183" s="1">
        <f t="shared" si="194"/>
        <v>21343.3</v>
      </c>
      <c r="M183" s="1">
        <f t="shared" si="195"/>
        <v>21765.796</v>
      </c>
      <c r="N183" s="1">
        <f t="shared" si="196"/>
        <v>21990.676</v>
      </c>
      <c r="O183" s="1">
        <f t="shared" si="185"/>
        <v>11070</v>
      </c>
      <c r="P183" s="1">
        <v>2420</v>
      </c>
      <c r="Q183" s="1">
        <v>1900</v>
      </c>
      <c r="R183" s="11" t="s">
        <v>80</v>
      </c>
      <c r="S183" s="13">
        <v>2316</v>
      </c>
      <c r="T183" s="13">
        <v>2065</v>
      </c>
      <c r="U183" s="13">
        <v>1624</v>
      </c>
      <c r="V183" s="14">
        <f t="shared" si="199"/>
        <v>6005</v>
      </c>
      <c r="W183" s="13">
        <f>1184*2</f>
        <v>2368</v>
      </c>
      <c r="X183" s="13">
        <f>285/2</f>
        <v>142.5</v>
      </c>
      <c r="Y183" s="13">
        <v>133.5</v>
      </c>
      <c r="Z183" s="13">
        <v>80</v>
      </c>
      <c r="AA183" s="11">
        <f t="shared" si="197"/>
        <v>8970</v>
      </c>
      <c r="AB183" s="12">
        <f t="shared" si="170"/>
        <v>1473.65</v>
      </c>
      <c r="AC183" s="18">
        <f t="shared" si="191"/>
        <v>11587.3</v>
      </c>
      <c r="AD183" s="17">
        <f t="shared" si="171"/>
        <v>12009.796</v>
      </c>
      <c r="AE183" s="17">
        <f t="shared" si="172"/>
        <v>12234.676</v>
      </c>
      <c r="AF183" s="19">
        <v>55</v>
      </c>
      <c r="AG183" s="13">
        <v>24</v>
      </c>
      <c r="AH183" s="13">
        <v>25</v>
      </c>
      <c r="AI183" s="13">
        <v>6</v>
      </c>
      <c r="AJ183" s="21">
        <v>40</v>
      </c>
      <c r="AK183" s="21">
        <v>4</v>
      </c>
      <c r="AL183" s="21">
        <v>2.5</v>
      </c>
      <c r="AM183" s="21">
        <v>4.2</v>
      </c>
      <c r="AN183" s="13">
        <v>3.4</v>
      </c>
      <c r="AO183" s="13">
        <v>5</v>
      </c>
      <c r="AP183" s="13">
        <v>35</v>
      </c>
      <c r="AQ183" s="11">
        <f t="shared" si="198"/>
        <v>8970</v>
      </c>
      <c r="AR183" s="13">
        <f t="shared" si="186"/>
        <v>647.376</v>
      </c>
      <c r="AS183" s="13">
        <f t="shared" si="187"/>
        <v>422.496</v>
      </c>
      <c r="AT183" s="1">
        <f t="shared" si="173"/>
        <v>85</v>
      </c>
      <c r="AU183" s="1">
        <f t="shared" si="174"/>
        <v>44</v>
      </c>
      <c r="AV183" s="1" t="str">
        <f t="shared" si="188"/>
        <v>105</v>
      </c>
      <c r="AW183" s="1">
        <f t="shared" si="175"/>
        <v>4620</v>
      </c>
      <c r="AX183" s="1">
        <f t="shared" si="176"/>
        <v>80</v>
      </c>
      <c r="AY183" s="1">
        <f t="shared" si="177"/>
        <v>43</v>
      </c>
      <c r="AZ183" s="1" t="str">
        <f t="shared" si="189"/>
        <v>112</v>
      </c>
      <c r="BA183" s="1">
        <f t="shared" si="178"/>
        <v>4816</v>
      </c>
      <c r="BB183" s="1">
        <f t="shared" si="179"/>
        <v>9436</v>
      </c>
      <c r="BC183" s="1">
        <f t="shared" si="180"/>
        <v>63</v>
      </c>
      <c r="BE183" s="1" t="str">
        <f t="shared" si="181"/>
        <v>320</v>
      </c>
      <c r="BI183" s="1">
        <f t="shared" si="182"/>
        <v>21343.3</v>
      </c>
      <c r="BJ183" s="1">
        <f t="shared" si="183"/>
        <v>21765.796</v>
      </c>
      <c r="BK183" s="1">
        <f t="shared" si="184"/>
        <v>21990.676</v>
      </c>
      <c r="BM183" s="1" t="e">
        <f>BI183*#REF!*BL183/1000</f>
        <v>#REF!</v>
      </c>
      <c r="BN183" s="1" t="e">
        <f>BJ183*#REF!*BL183/1000</f>
        <v>#REF!</v>
      </c>
      <c r="BO183" s="1" t="e">
        <f>BK183*#REF!*BL183/1000</f>
        <v>#REF!</v>
      </c>
      <c r="BP183" s="3">
        <v>0.53</v>
      </c>
      <c r="BR183" s="1">
        <f t="shared" si="167"/>
        <v>0</v>
      </c>
      <c r="BS183" s="1">
        <f t="shared" si="168"/>
        <v>0</v>
      </c>
      <c r="BT183" s="1">
        <f t="shared" si="169"/>
        <v>0</v>
      </c>
    </row>
    <row r="184" spans="1:72">
      <c r="A184" s="1">
        <v>181</v>
      </c>
      <c r="B184" s="8" t="s">
        <v>79</v>
      </c>
      <c r="D184" s="1">
        <v>8970</v>
      </c>
      <c r="F184" s="1">
        <v>85</v>
      </c>
      <c r="G184" s="1">
        <v>44</v>
      </c>
      <c r="H184" s="1">
        <v>80</v>
      </c>
      <c r="I184" s="1">
        <v>43</v>
      </c>
      <c r="J184" s="1">
        <v>107</v>
      </c>
      <c r="K184" s="1">
        <f t="shared" si="166"/>
        <v>9436</v>
      </c>
      <c r="L184" s="1">
        <f t="shared" si="194"/>
        <v>22386.3</v>
      </c>
      <c r="M184" s="1">
        <f t="shared" si="195"/>
        <v>22808.796</v>
      </c>
      <c r="N184" s="1">
        <f t="shared" si="196"/>
        <v>23033.676</v>
      </c>
      <c r="O184" s="1">
        <f t="shared" si="185"/>
        <v>11070</v>
      </c>
      <c r="P184" s="1">
        <v>2420</v>
      </c>
      <c r="Q184" s="1">
        <v>1900</v>
      </c>
      <c r="R184" s="11" t="s">
        <v>81</v>
      </c>
      <c r="S184" s="13">
        <v>2316</v>
      </c>
      <c r="T184" s="13">
        <v>2065</v>
      </c>
      <c r="U184" s="13">
        <v>1624</v>
      </c>
      <c r="V184" s="14">
        <f t="shared" ref="V184:V194" si="200">S184+T184+U184</f>
        <v>6005</v>
      </c>
      <c r="W184" s="13">
        <f>1620*2</f>
        <v>3240</v>
      </c>
      <c r="X184" s="13">
        <f>285/2</f>
        <v>142.5</v>
      </c>
      <c r="Y184" s="13">
        <v>133.5</v>
      </c>
      <c r="Z184" s="13">
        <v>80</v>
      </c>
      <c r="AA184" s="11">
        <f t="shared" si="197"/>
        <v>8970</v>
      </c>
      <c r="AB184" s="12">
        <f t="shared" si="170"/>
        <v>1473.65</v>
      </c>
      <c r="AC184" s="18">
        <f t="shared" si="191"/>
        <v>12459.3</v>
      </c>
      <c r="AD184" s="17">
        <f t="shared" si="171"/>
        <v>12881.796</v>
      </c>
      <c r="AE184" s="17">
        <f t="shared" si="172"/>
        <v>13106.676</v>
      </c>
      <c r="AF184" s="19">
        <v>55</v>
      </c>
      <c r="AG184" s="13">
        <v>24</v>
      </c>
      <c r="AH184" s="13">
        <v>25</v>
      </c>
      <c r="AI184" s="13">
        <v>6</v>
      </c>
      <c r="AJ184" s="21">
        <v>40</v>
      </c>
      <c r="AK184" s="21">
        <v>4</v>
      </c>
      <c r="AL184" s="21">
        <v>2.5</v>
      </c>
      <c r="AM184" s="21">
        <v>4.2</v>
      </c>
      <c r="AN184" s="13">
        <v>3.4</v>
      </c>
      <c r="AO184" s="13">
        <v>5</v>
      </c>
      <c r="AP184" s="13">
        <v>35</v>
      </c>
      <c r="AQ184" s="11">
        <f t="shared" si="198"/>
        <v>8970</v>
      </c>
      <c r="AR184" s="13">
        <f t="shared" si="186"/>
        <v>647.376</v>
      </c>
      <c r="AS184" s="13">
        <f t="shared" si="187"/>
        <v>422.496</v>
      </c>
      <c r="AT184" s="1">
        <f t="shared" si="173"/>
        <v>85</v>
      </c>
      <c r="AU184" s="1">
        <f t="shared" si="174"/>
        <v>44</v>
      </c>
      <c r="AV184" s="1" t="str">
        <f t="shared" si="188"/>
        <v>105</v>
      </c>
      <c r="AW184" s="1">
        <f t="shared" si="175"/>
        <v>4620</v>
      </c>
      <c r="AX184" s="1">
        <f t="shared" si="176"/>
        <v>80</v>
      </c>
      <c r="AY184" s="1">
        <f t="shared" si="177"/>
        <v>43</v>
      </c>
      <c r="AZ184" s="1" t="str">
        <f t="shared" si="189"/>
        <v>112</v>
      </c>
      <c r="BA184" s="1">
        <f t="shared" si="178"/>
        <v>4816</v>
      </c>
      <c r="BB184" s="1">
        <f t="shared" si="179"/>
        <v>9436</v>
      </c>
      <c r="BC184" s="1">
        <f t="shared" si="180"/>
        <v>107</v>
      </c>
      <c r="BE184" s="1" t="str">
        <f t="shared" si="181"/>
        <v>491</v>
      </c>
      <c r="BI184" s="1">
        <f t="shared" si="182"/>
        <v>22386.3</v>
      </c>
      <c r="BJ184" s="1">
        <f t="shared" si="183"/>
        <v>22808.796</v>
      </c>
      <c r="BK184" s="1">
        <f t="shared" si="184"/>
        <v>23033.676</v>
      </c>
      <c r="BM184" s="1" t="e">
        <f>BI184*#REF!*BL184/1000</f>
        <v>#REF!</v>
      </c>
      <c r="BN184" s="1" t="e">
        <f>BJ184*#REF!*BL184/1000</f>
        <v>#REF!</v>
      </c>
      <c r="BO184" s="1" t="e">
        <f>BK184*#REF!*BL184/1000</f>
        <v>#REF!</v>
      </c>
      <c r="BP184" s="3">
        <v>0.51</v>
      </c>
      <c r="BR184" s="1">
        <f t="shared" si="167"/>
        <v>0</v>
      </c>
      <c r="BS184" s="1">
        <f t="shared" si="168"/>
        <v>0</v>
      </c>
      <c r="BT184" s="1">
        <f t="shared" si="169"/>
        <v>0</v>
      </c>
    </row>
    <row r="185" spans="1:72">
      <c r="A185" s="1">
        <v>182</v>
      </c>
      <c r="B185" s="8" t="s">
        <v>79</v>
      </c>
      <c r="D185" s="1">
        <v>8970</v>
      </c>
      <c r="F185" s="1">
        <v>85</v>
      </c>
      <c r="G185" s="1">
        <v>44</v>
      </c>
      <c r="H185" s="1">
        <v>80</v>
      </c>
      <c r="I185" s="1">
        <v>43</v>
      </c>
      <c r="J185" s="1">
        <v>107</v>
      </c>
      <c r="K185" s="1">
        <f t="shared" si="166"/>
        <v>9436</v>
      </c>
      <c r="L185" s="1">
        <f t="shared" si="194"/>
        <v>22606.3</v>
      </c>
      <c r="M185" s="1">
        <f t="shared" si="195"/>
        <v>23028.796</v>
      </c>
      <c r="N185" s="1">
        <f t="shared" si="196"/>
        <v>23253.676</v>
      </c>
      <c r="O185" s="1">
        <f t="shared" si="185"/>
        <v>11070</v>
      </c>
      <c r="P185" s="1">
        <v>2420</v>
      </c>
      <c r="Q185" s="1">
        <v>1900</v>
      </c>
      <c r="R185" s="11" t="s">
        <v>82</v>
      </c>
      <c r="S185" s="13">
        <v>2316</v>
      </c>
      <c r="T185" s="13">
        <v>2065</v>
      </c>
      <c r="U185" s="13">
        <v>1624</v>
      </c>
      <c r="V185" s="14">
        <f t="shared" si="200"/>
        <v>6005</v>
      </c>
      <c r="W185" s="13">
        <f>1730*2</f>
        <v>3460</v>
      </c>
      <c r="X185" s="13">
        <f>285/2</f>
        <v>142.5</v>
      </c>
      <c r="Y185" s="13">
        <v>133.5</v>
      </c>
      <c r="Z185" s="13">
        <v>80</v>
      </c>
      <c r="AA185" s="11">
        <f t="shared" si="197"/>
        <v>8970</v>
      </c>
      <c r="AB185" s="12">
        <f t="shared" si="170"/>
        <v>1473.65</v>
      </c>
      <c r="AC185" s="18">
        <f t="shared" si="191"/>
        <v>12679.3</v>
      </c>
      <c r="AD185" s="17">
        <f t="shared" si="171"/>
        <v>13101.796</v>
      </c>
      <c r="AE185" s="17">
        <f t="shared" si="172"/>
        <v>13326.676</v>
      </c>
      <c r="AF185" s="19">
        <v>55</v>
      </c>
      <c r="AG185" s="13">
        <v>24</v>
      </c>
      <c r="AH185" s="13">
        <v>25</v>
      </c>
      <c r="AI185" s="13">
        <v>6</v>
      </c>
      <c r="AJ185" s="21">
        <v>40</v>
      </c>
      <c r="AK185" s="21">
        <v>4</v>
      </c>
      <c r="AL185" s="21">
        <v>2.5</v>
      </c>
      <c r="AM185" s="21">
        <v>4.2</v>
      </c>
      <c r="AN185" s="13">
        <v>3.4</v>
      </c>
      <c r="AO185" s="13">
        <v>5</v>
      </c>
      <c r="AP185" s="13">
        <v>35</v>
      </c>
      <c r="AQ185" s="11">
        <f t="shared" si="198"/>
        <v>8970</v>
      </c>
      <c r="AR185" s="13">
        <f t="shared" si="186"/>
        <v>647.376</v>
      </c>
      <c r="AS185" s="13">
        <f t="shared" si="187"/>
        <v>422.496</v>
      </c>
      <c r="AT185" s="1">
        <f t="shared" si="173"/>
        <v>85</v>
      </c>
      <c r="AU185" s="1">
        <f t="shared" si="174"/>
        <v>44</v>
      </c>
      <c r="AV185" s="1" t="str">
        <f t="shared" si="188"/>
        <v>105</v>
      </c>
      <c r="AW185" s="1">
        <f t="shared" si="175"/>
        <v>4620</v>
      </c>
      <c r="AX185" s="1">
        <f t="shared" si="176"/>
        <v>80</v>
      </c>
      <c r="AY185" s="1">
        <f t="shared" si="177"/>
        <v>43</v>
      </c>
      <c r="AZ185" s="1" t="str">
        <f t="shared" si="189"/>
        <v>112</v>
      </c>
      <c r="BA185" s="1">
        <f t="shared" si="178"/>
        <v>4816</v>
      </c>
      <c r="BB185" s="1">
        <f t="shared" si="179"/>
        <v>9436</v>
      </c>
      <c r="BC185" s="1">
        <f t="shared" si="180"/>
        <v>107</v>
      </c>
      <c r="BE185" s="1" t="str">
        <f t="shared" si="181"/>
        <v>491</v>
      </c>
      <c r="BI185" s="1">
        <f t="shared" si="182"/>
        <v>22606.3</v>
      </c>
      <c r="BJ185" s="1">
        <f t="shared" si="183"/>
        <v>23028.796</v>
      </c>
      <c r="BK185" s="1">
        <f t="shared" si="184"/>
        <v>23253.676</v>
      </c>
      <c r="BM185" s="1" t="e">
        <f>BI185*#REF!*BL185/1000</f>
        <v>#REF!</v>
      </c>
      <c r="BN185" s="1" t="e">
        <f>BJ185*#REF!*BL185/1000</f>
        <v>#REF!</v>
      </c>
      <c r="BO185" s="1" t="e">
        <f>BK185*#REF!*BL185/1000</f>
        <v>#REF!</v>
      </c>
      <c r="BP185" s="3">
        <v>0.49</v>
      </c>
      <c r="BR185" s="1">
        <f t="shared" si="167"/>
        <v>0</v>
      </c>
      <c r="BS185" s="1">
        <f t="shared" si="168"/>
        <v>0</v>
      </c>
      <c r="BT185" s="1">
        <f t="shared" si="169"/>
        <v>0</v>
      </c>
    </row>
    <row r="186" spans="1:72">
      <c r="A186" s="1">
        <v>183</v>
      </c>
      <c r="B186" s="8" t="s">
        <v>79</v>
      </c>
      <c r="D186" s="1">
        <v>8970</v>
      </c>
      <c r="F186" s="1">
        <v>85</v>
      </c>
      <c r="G186" s="1">
        <v>44</v>
      </c>
      <c r="H186" s="1">
        <v>80</v>
      </c>
      <c r="I186" s="1">
        <v>43</v>
      </c>
      <c r="J186" s="1">
        <v>63</v>
      </c>
      <c r="K186" s="1">
        <f t="shared" si="166"/>
        <v>9436</v>
      </c>
      <c r="L186" s="1">
        <f t="shared" si="194"/>
        <v>22868.92</v>
      </c>
      <c r="M186" s="1">
        <f t="shared" si="195"/>
        <v>23291.416</v>
      </c>
      <c r="N186" s="1">
        <f t="shared" si="196"/>
        <v>23516.296</v>
      </c>
      <c r="O186" s="1">
        <f t="shared" si="185"/>
        <v>11070</v>
      </c>
      <c r="P186" s="1">
        <v>2420</v>
      </c>
      <c r="Q186" s="1">
        <v>1900</v>
      </c>
      <c r="R186" s="11" t="s">
        <v>83</v>
      </c>
      <c r="S186" s="13">
        <v>2571</v>
      </c>
      <c r="T186" s="13">
        <v>2405</v>
      </c>
      <c r="U186" s="13">
        <v>1839</v>
      </c>
      <c r="V186" s="14">
        <f t="shared" si="200"/>
        <v>6815</v>
      </c>
      <c r="W186" s="13">
        <v>2800</v>
      </c>
      <c r="X186" s="13">
        <f>314/2</f>
        <v>157</v>
      </c>
      <c r="Y186" s="13">
        <v>133.5</v>
      </c>
      <c r="Z186" s="13">
        <v>80</v>
      </c>
      <c r="AA186" s="11">
        <f t="shared" si="197"/>
        <v>8970</v>
      </c>
      <c r="AB186" s="12">
        <f t="shared" si="170"/>
        <v>1615.46</v>
      </c>
      <c r="AC186" s="18">
        <f t="shared" si="191"/>
        <v>13112.92</v>
      </c>
      <c r="AD186" s="17">
        <f t="shared" si="171"/>
        <v>13535.416</v>
      </c>
      <c r="AE186" s="17">
        <f t="shared" si="172"/>
        <v>13760.296</v>
      </c>
      <c r="AF186" s="19">
        <v>55</v>
      </c>
      <c r="AG186" s="13">
        <v>24</v>
      </c>
      <c r="AH186" s="13">
        <v>25</v>
      </c>
      <c r="AI186" s="13">
        <v>6</v>
      </c>
      <c r="AJ186" s="21">
        <v>40</v>
      </c>
      <c r="AK186" s="21">
        <v>4</v>
      </c>
      <c r="AL186" s="21">
        <v>2.5</v>
      </c>
      <c r="AM186" s="21">
        <v>4.2</v>
      </c>
      <c r="AN186" s="13">
        <v>3.4</v>
      </c>
      <c r="AO186" s="13">
        <v>5</v>
      </c>
      <c r="AP186" s="13">
        <v>35</v>
      </c>
      <c r="AQ186" s="11">
        <f t="shared" si="198"/>
        <v>8970</v>
      </c>
      <c r="AR186" s="13">
        <f t="shared" si="186"/>
        <v>647.376</v>
      </c>
      <c r="AS186" s="13">
        <f t="shared" si="187"/>
        <v>422.496</v>
      </c>
      <c r="AT186" s="1">
        <f t="shared" si="173"/>
        <v>85</v>
      </c>
      <c r="AU186" s="1">
        <f t="shared" si="174"/>
        <v>44</v>
      </c>
      <c r="AV186" s="1" t="str">
        <f t="shared" si="188"/>
        <v>105</v>
      </c>
      <c r="AW186" s="1">
        <f t="shared" si="175"/>
        <v>4620</v>
      </c>
      <c r="AX186" s="1">
        <f t="shared" si="176"/>
        <v>80</v>
      </c>
      <c r="AY186" s="1">
        <f t="shared" si="177"/>
        <v>43</v>
      </c>
      <c r="AZ186" s="1" t="str">
        <f t="shared" si="189"/>
        <v>112</v>
      </c>
      <c r="BA186" s="1">
        <f t="shared" si="178"/>
        <v>4816</v>
      </c>
      <c r="BB186" s="1">
        <f t="shared" si="179"/>
        <v>9436</v>
      </c>
      <c r="BC186" s="1">
        <f t="shared" si="180"/>
        <v>63</v>
      </c>
      <c r="BE186" s="1" t="str">
        <f t="shared" si="181"/>
        <v>320</v>
      </c>
      <c r="BI186" s="1">
        <f t="shared" si="182"/>
        <v>22868.92</v>
      </c>
      <c r="BJ186" s="1">
        <f t="shared" si="183"/>
        <v>23291.416</v>
      </c>
      <c r="BK186" s="1">
        <f t="shared" si="184"/>
        <v>23516.296</v>
      </c>
      <c r="BM186" s="1" t="e">
        <f>BI186*#REF!*BL186/1000</f>
        <v>#REF!</v>
      </c>
      <c r="BN186" s="1" t="e">
        <f>BJ186*#REF!*BL186/1000</f>
        <v>#REF!</v>
      </c>
      <c r="BO186" s="1" t="e">
        <f>BK186*#REF!*BL186/1000</f>
        <v>#REF!</v>
      </c>
      <c r="BP186" s="3">
        <v>0.48</v>
      </c>
      <c r="BR186" s="1">
        <f t="shared" si="167"/>
        <v>0</v>
      </c>
      <c r="BS186" s="1">
        <f t="shared" si="168"/>
        <v>0</v>
      </c>
      <c r="BT186" s="1">
        <f t="shared" si="169"/>
        <v>0</v>
      </c>
    </row>
    <row r="187" spans="1:72">
      <c r="A187" s="1">
        <v>184</v>
      </c>
      <c r="B187" s="8" t="s">
        <v>79</v>
      </c>
      <c r="D187" s="1">
        <v>8970</v>
      </c>
      <c r="F187" s="1">
        <v>85</v>
      </c>
      <c r="G187" s="1">
        <v>44</v>
      </c>
      <c r="H187" s="1">
        <v>80</v>
      </c>
      <c r="I187" s="1">
        <v>43</v>
      </c>
      <c r="J187" s="1">
        <v>107</v>
      </c>
      <c r="K187" s="1">
        <f t="shared" si="166"/>
        <v>9436</v>
      </c>
      <c r="L187" s="1">
        <f t="shared" si="194"/>
        <v>24607.92</v>
      </c>
      <c r="M187" s="1">
        <f t="shared" si="195"/>
        <v>25030.416</v>
      </c>
      <c r="N187" s="1">
        <f t="shared" si="196"/>
        <v>25255.296</v>
      </c>
      <c r="O187" s="1">
        <f t="shared" si="185"/>
        <v>11070</v>
      </c>
      <c r="P187" s="1">
        <v>2420</v>
      </c>
      <c r="Q187" s="1">
        <v>1900</v>
      </c>
      <c r="R187" s="11" t="s">
        <v>84</v>
      </c>
      <c r="S187" s="13">
        <v>2571</v>
      </c>
      <c r="T187" s="13">
        <v>2405</v>
      </c>
      <c r="U187" s="13">
        <v>1839</v>
      </c>
      <c r="V187" s="14">
        <f t="shared" si="200"/>
        <v>6815</v>
      </c>
      <c r="W187" s="13">
        <f>2184*2</f>
        <v>4368</v>
      </c>
      <c r="X187" s="13">
        <f>314/2</f>
        <v>157</v>
      </c>
      <c r="Y187" s="13">
        <v>133.5</v>
      </c>
      <c r="Z187" s="13">
        <v>80</v>
      </c>
      <c r="AA187" s="11">
        <f t="shared" si="197"/>
        <v>8970</v>
      </c>
      <c r="AB187" s="12">
        <f t="shared" si="170"/>
        <v>1615.46</v>
      </c>
      <c r="AC187" s="18">
        <f t="shared" si="191"/>
        <v>14680.92</v>
      </c>
      <c r="AD187" s="17">
        <f t="shared" si="171"/>
        <v>15103.416</v>
      </c>
      <c r="AE187" s="17">
        <f t="shared" si="172"/>
        <v>15328.296</v>
      </c>
      <c r="AF187" s="19">
        <v>55</v>
      </c>
      <c r="AG187" s="13">
        <v>24</v>
      </c>
      <c r="AH187" s="13">
        <v>25</v>
      </c>
      <c r="AI187" s="13">
        <v>6</v>
      </c>
      <c r="AJ187" s="21">
        <v>40</v>
      </c>
      <c r="AK187" s="21">
        <v>4</v>
      </c>
      <c r="AL187" s="21">
        <v>2.5</v>
      </c>
      <c r="AM187" s="21">
        <v>4.2</v>
      </c>
      <c r="AN187" s="13">
        <v>3.4</v>
      </c>
      <c r="AO187" s="13">
        <v>5</v>
      </c>
      <c r="AP187" s="13">
        <v>35</v>
      </c>
      <c r="AQ187" s="11">
        <f t="shared" si="198"/>
        <v>8970</v>
      </c>
      <c r="AR187" s="13">
        <f t="shared" si="186"/>
        <v>647.376</v>
      </c>
      <c r="AS187" s="13">
        <f t="shared" si="187"/>
        <v>422.496</v>
      </c>
      <c r="AT187" s="1">
        <f t="shared" si="173"/>
        <v>85</v>
      </c>
      <c r="AU187" s="1">
        <f t="shared" si="174"/>
        <v>44</v>
      </c>
      <c r="AV187" s="1" t="str">
        <f t="shared" si="188"/>
        <v>105</v>
      </c>
      <c r="AW187" s="1">
        <f t="shared" si="175"/>
        <v>4620</v>
      </c>
      <c r="AX187" s="1">
        <f t="shared" si="176"/>
        <v>80</v>
      </c>
      <c r="AY187" s="1">
        <f t="shared" si="177"/>
        <v>43</v>
      </c>
      <c r="AZ187" s="1" t="str">
        <f t="shared" si="189"/>
        <v>112</v>
      </c>
      <c r="BA187" s="1">
        <f t="shared" si="178"/>
        <v>4816</v>
      </c>
      <c r="BB187" s="1">
        <f t="shared" si="179"/>
        <v>9436</v>
      </c>
      <c r="BC187" s="1">
        <f t="shared" si="180"/>
        <v>107</v>
      </c>
      <c r="BE187" s="1" t="str">
        <f t="shared" si="181"/>
        <v>491</v>
      </c>
      <c r="BI187" s="1">
        <f t="shared" si="182"/>
        <v>24607.92</v>
      </c>
      <c r="BJ187" s="1">
        <f t="shared" si="183"/>
        <v>25030.416</v>
      </c>
      <c r="BK187" s="1">
        <f t="shared" si="184"/>
        <v>25255.296</v>
      </c>
      <c r="BM187" s="1" t="e">
        <f>BI187*#REF!*BL187/1000</f>
        <v>#REF!</v>
      </c>
      <c r="BN187" s="1" t="e">
        <f>BJ187*#REF!*BL187/1000</f>
        <v>#REF!</v>
      </c>
      <c r="BO187" s="1" t="e">
        <f>BK187*#REF!*BL187/1000</f>
        <v>#REF!</v>
      </c>
      <c r="BP187" s="3">
        <v>0.46</v>
      </c>
      <c r="BR187" s="1">
        <f t="shared" si="167"/>
        <v>0</v>
      </c>
      <c r="BS187" s="1">
        <f t="shared" si="168"/>
        <v>0</v>
      </c>
      <c r="BT187" s="1">
        <f t="shared" si="169"/>
        <v>0</v>
      </c>
    </row>
    <row r="188" spans="1:72">
      <c r="A188" s="1">
        <v>185</v>
      </c>
      <c r="B188" s="8" t="s">
        <v>79</v>
      </c>
      <c r="D188" s="1">
        <v>8970</v>
      </c>
      <c r="F188" s="1">
        <v>85</v>
      </c>
      <c r="G188" s="1">
        <v>44</v>
      </c>
      <c r="H188" s="1">
        <v>80</v>
      </c>
      <c r="I188" s="1">
        <v>43</v>
      </c>
      <c r="J188" s="1">
        <v>107</v>
      </c>
      <c r="K188" s="1">
        <f t="shared" ref="K188:K243" si="201">BB188</f>
        <v>9436</v>
      </c>
      <c r="L188" s="1">
        <f t="shared" si="194"/>
        <v>24959.92</v>
      </c>
      <c r="M188" s="1">
        <f t="shared" si="195"/>
        <v>25382.416</v>
      </c>
      <c r="N188" s="1">
        <f t="shared" si="196"/>
        <v>25607.296</v>
      </c>
      <c r="O188" s="1">
        <f t="shared" si="185"/>
        <v>11070</v>
      </c>
      <c r="P188" s="1">
        <v>2420</v>
      </c>
      <c r="Q188" s="1">
        <v>1900</v>
      </c>
      <c r="R188" s="11" t="s">
        <v>82</v>
      </c>
      <c r="S188" s="13">
        <v>2571</v>
      </c>
      <c r="T188" s="13">
        <v>2405</v>
      </c>
      <c r="U188" s="13">
        <v>1839</v>
      </c>
      <c r="V188" s="14">
        <f t="shared" si="200"/>
        <v>6815</v>
      </c>
      <c r="W188" s="13">
        <f>2360*2</f>
        <v>4720</v>
      </c>
      <c r="X188" s="13">
        <f>314/2</f>
        <v>157</v>
      </c>
      <c r="Y188" s="13">
        <v>133.5</v>
      </c>
      <c r="Z188" s="13">
        <v>80</v>
      </c>
      <c r="AA188" s="11">
        <f t="shared" si="197"/>
        <v>8970</v>
      </c>
      <c r="AB188" s="12">
        <f t="shared" si="170"/>
        <v>1615.46</v>
      </c>
      <c r="AC188" s="18">
        <f t="shared" si="191"/>
        <v>15032.92</v>
      </c>
      <c r="AD188" s="17">
        <f t="shared" si="171"/>
        <v>15455.416</v>
      </c>
      <c r="AE188" s="17">
        <f t="shared" si="172"/>
        <v>15680.296</v>
      </c>
      <c r="AF188" s="19">
        <v>55</v>
      </c>
      <c r="AG188" s="13">
        <v>24</v>
      </c>
      <c r="AH188" s="13">
        <v>25</v>
      </c>
      <c r="AI188" s="13">
        <v>6</v>
      </c>
      <c r="AJ188" s="21">
        <v>40</v>
      </c>
      <c r="AK188" s="21">
        <v>4</v>
      </c>
      <c r="AL188" s="21">
        <v>2.5</v>
      </c>
      <c r="AM188" s="21">
        <v>4.2</v>
      </c>
      <c r="AN188" s="13">
        <v>3.4</v>
      </c>
      <c r="AO188" s="13">
        <v>5</v>
      </c>
      <c r="AP188" s="13">
        <v>35</v>
      </c>
      <c r="AQ188" s="11">
        <f t="shared" si="198"/>
        <v>8970</v>
      </c>
      <c r="AR188" s="13">
        <f t="shared" si="186"/>
        <v>647.376</v>
      </c>
      <c r="AS188" s="13">
        <f t="shared" si="187"/>
        <v>422.496</v>
      </c>
      <c r="AT188" s="1">
        <f t="shared" si="173"/>
        <v>85</v>
      </c>
      <c r="AU188" s="1">
        <f t="shared" si="174"/>
        <v>44</v>
      </c>
      <c r="AV188" s="1" t="str">
        <f t="shared" si="188"/>
        <v>105</v>
      </c>
      <c r="AW188" s="1">
        <f t="shared" si="175"/>
        <v>4620</v>
      </c>
      <c r="AX188" s="1">
        <f t="shared" si="176"/>
        <v>80</v>
      </c>
      <c r="AY188" s="1">
        <f t="shared" si="177"/>
        <v>43</v>
      </c>
      <c r="AZ188" s="1" t="str">
        <f t="shared" si="189"/>
        <v>112</v>
      </c>
      <c r="BA188" s="1">
        <f t="shared" si="178"/>
        <v>4816</v>
      </c>
      <c r="BB188" s="1">
        <f t="shared" si="179"/>
        <v>9436</v>
      </c>
      <c r="BC188" s="1">
        <f t="shared" si="180"/>
        <v>107</v>
      </c>
      <c r="BE188" s="1" t="str">
        <f t="shared" si="181"/>
        <v>491</v>
      </c>
      <c r="BI188" s="1">
        <f t="shared" si="182"/>
        <v>24959.92</v>
      </c>
      <c r="BJ188" s="1">
        <f t="shared" si="183"/>
        <v>25382.416</v>
      </c>
      <c r="BK188" s="1">
        <f t="shared" si="184"/>
        <v>25607.296</v>
      </c>
      <c r="BM188" s="1" t="e">
        <f>BI188*#REF!*BL188/1000</f>
        <v>#REF!</v>
      </c>
      <c r="BN188" s="1" t="e">
        <f>BJ188*#REF!*BL188/1000</f>
        <v>#REF!</v>
      </c>
      <c r="BO188" s="1" t="e">
        <f>BK188*#REF!*BL188/1000</f>
        <v>#REF!</v>
      </c>
      <c r="BP188" s="3">
        <v>0.45</v>
      </c>
      <c r="BR188" s="1">
        <f t="shared" si="167"/>
        <v>0</v>
      </c>
      <c r="BS188" s="1">
        <f t="shared" si="168"/>
        <v>0</v>
      </c>
      <c r="BT188" s="1">
        <f t="shared" si="169"/>
        <v>0</v>
      </c>
    </row>
    <row r="189" spans="1:72">
      <c r="A189" s="1">
        <v>186</v>
      </c>
      <c r="B189" s="8" t="s">
        <v>79</v>
      </c>
      <c r="C189" s="1">
        <v>350</v>
      </c>
      <c r="D189" s="1">
        <v>9210</v>
      </c>
      <c r="F189" s="1">
        <v>85</v>
      </c>
      <c r="G189" s="1">
        <v>45</v>
      </c>
      <c r="H189" s="1">
        <v>80</v>
      </c>
      <c r="I189" s="1">
        <v>44</v>
      </c>
      <c r="J189" s="1">
        <v>25</v>
      </c>
      <c r="K189" s="1">
        <f t="shared" si="201"/>
        <v>9653</v>
      </c>
      <c r="L189" s="1">
        <f t="shared" si="194"/>
        <v>17514.12</v>
      </c>
      <c r="M189" s="1">
        <f t="shared" si="195"/>
        <v>17942.088</v>
      </c>
      <c r="N189" s="1">
        <f t="shared" si="196"/>
        <v>18172.728</v>
      </c>
      <c r="O189" s="1">
        <f t="shared" si="185"/>
        <v>11310</v>
      </c>
      <c r="P189" s="1">
        <v>2420</v>
      </c>
      <c r="Q189" s="1">
        <v>1900</v>
      </c>
      <c r="R189" s="11">
        <v>320</v>
      </c>
      <c r="S189" s="13">
        <v>1672</v>
      </c>
      <c r="T189" s="13">
        <v>1123</v>
      </c>
      <c r="U189" s="13">
        <v>1172</v>
      </c>
      <c r="V189" s="14">
        <f t="shared" si="200"/>
        <v>3967</v>
      </c>
      <c r="W189" s="13">
        <v>740</v>
      </c>
      <c r="X189" s="13">
        <f>256/2</f>
        <v>128</v>
      </c>
      <c r="Y189" s="13">
        <v>133.5</v>
      </c>
      <c r="Z189" s="13">
        <v>70</v>
      </c>
      <c r="AA189" s="11">
        <f t="shared" si="197"/>
        <v>9210</v>
      </c>
      <c r="AB189" s="12">
        <f t="shared" si="170"/>
        <v>1352.56</v>
      </c>
      <c r="AC189" s="18">
        <f t="shared" si="191"/>
        <v>7679.12</v>
      </c>
      <c r="AD189" s="17">
        <f t="shared" si="171"/>
        <v>8107.088</v>
      </c>
      <c r="AE189" s="17">
        <f t="shared" si="172"/>
        <v>8337.728</v>
      </c>
      <c r="AF189" s="19">
        <v>55</v>
      </c>
      <c r="AG189" s="13">
        <v>24</v>
      </c>
      <c r="AH189" s="13">
        <v>25</v>
      </c>
      <c r="AI189" s="13">
        <v>6</v>
      </c>
      <c r="AJ189" s="21">
        <v>40</v>
      </c>
      <c r="AK189" s="21">
        <v>4</v>
      </c>
      <c r="AL189" s="21">
        <v>2.5</v>
      </c>
      <c r="AM189" s="21">
        <v>4.2</v>
      </c>
      <c r="AN189" s="13">
        <v>3.4</v>
      </c>
      <c r="AO189" s="13">
        <v>5</v>
      </c>
      <c r="AP189" s="13">
        <v>35</v>
      </c>
      <c r="AQ189" s="11">
        <f t="shared" si="198"/>
        <v>9210</v>
      </c>
      <c r="AR189" s="13">
        <f t="shared" si="186"/>
        <v>658.608</v>
      </c>
      <c r="AS189" s="13">
        <f t="shared" si="187"/>
        <v>427.968</v>
      </c>
      <c r="AT189" s="1">
        <f t="shared" si="173"/>
        <v>85</v>
      </c>
      <c r="AU189" s="1">
        <f t="shared" si="174"/>
        <v>45</v>
      </c>
      <c r="AV189" s="1" t="str">
        <f t="shared" si="188"/>
        <v>105</v>
      </c>
      <c r="AW189" s="1">
        <f t="shared" si="175"/>
        <v>4725</v>
      </c>
      <c r="AX189" s="1">
        <f t="shared" si="176"/>
        <v>80</v>
      </c>
      <c r="AY189" s="1">
        <f t="shared" si="177"/>
        <v>44</v>
      </c>
      <c r="AZ189" s="1" t="str">
        <f t="shared" si="189"/>
        <v>112</v>
      </c>
      <c r="BA189" s="1">
        <f t="shared" si="178"/>
        <v>4928</v>
      </c>
      <c r="BB189" s="1">
        <f t="shared" si="179"/>
        <v>9653</v>
      </c>
      <c r="BC189" s="1">
        <f t="shared" si="180"/>
        <v>25</v>
      </c>
      <c r="BE189" s="1" t="str">
        <f t="shared" si="181"/>
        <v>182</v>
      </c>
      <c r="BI189" s="1">
        <f t="shared" si="182"/>
        <v>17514.12</v>
      </c>
      <c r="BJ189" s="1">
        <f t="shared" si="183"/>
        <v>17942.088</v>
      </c>
      <c r="BK189" s="1">
        <f t="shared" si="184"/>
        <v>18172.728</v>
      </c>
      <c r="BM189" s="1" t="e">
        <f>BI189*#REF!*BL189/1000</f>
        <v>#REF!</v>
      </c>
      <c r="BN189" s="1" t="e">
        <f>BJ189*#REF!*BL189/1000</f>
        <v>#REF!</v>
      </c>
      <c r="BO189" s="1" t="e">
        <f>BK189*#REF!*BL189/1000</f>
        <v>#REF!</v>
      </c>
      <c r="BP189" s="3">
        <v>0.6</v>
      </c>
      <c r="BR189" s="1">
        <f t="shared" si="167"/>
        <v>0</v>
      </c>
      <c r="BS189" s="1">
        <f t="shared" si="168"/>
        <v>0</v>
      </c>
      <c r="BT189" s="1">
        <f t="shared" si="169"/>
        <v>0</v>
      </c>
    </row>
    <row r="190" spans="1:72">
      <c r="A190" s="1">
        <v>187</v>
      </c>
      <c r="B190" s="8" t="s">
        <v>79</v>
      </c>
      <c r="D190" s="1">
        <v>9210</v>
      </c>
      <c r="F190" s="1">
        <v>85</v>
      </c>
      <c r="G190" s="1">
        <v>45</v>
      </c>
      <c r="H190" s="1">
        <v>80</v>
      </c>
      <c r="I190" s="1">
        <v>44</v>
      </c>
      <c r="J190" s="1">
        <v>25</v>
      </c>
      <c r="K190" s="1">
        <f t="shared" si="201"/>
        <v>9653</v>
      </c>
      <c r="L190" s="1">
        <f t="shared" si="194"/>
        <v>17878.12</v>
      </c>
      <c r="M190" s="1">
        <f t="shared" si="195"/>
        <v>18306.088</v>
      </c>
      <c r="N190" s="1">
        <f t="shared" si="196"/>
        <v>18536.728</v>
      </c>
      <c r="O190" s="1">
        <f t="shared" si="185"/>
        <v>11310</v>
      </c>
      <c r="P190" s="1">
        <v>2420</v>
      </c>
      <c r="Q190" s="1">
        <v>1900</v>
      </c>
      <c r="R190" s="11">
        <v>360</v>
      </c>
      <c r="S190" s="13">
        <v>1776</v>
      </c>
      <c r="T190" s="13">
        <v>1123</v>
      </c>
      <c r="U190" s="13">
        <v>1172</v>
      </c>
      <c r="V190" s="14">
        <f t="shared" si="200"/>
        <v>4071</v>
      </c>
      <c r="W190" s="13">
        <v>1000</v>
      </c>
      <c r="X190" s="13">
        <f>256/2</f>
        <v>128</v>
      </c>
      <c r="Y190" s="13">
        <v>133.5</v>
      </c>
      <c r="Z190" s="13">
        <v>70</v>
      </c>
      <c r="AA190" s="11">
        <f t="shared" si="197"/>
        <v>9210</v>
      </c>
      <c r="AB190" s="12">
        <f t="shared" si="170"/>
        <v>1352.56</v>
      </c>
      <c r="AC190" s="18">
        <f t="shared" si="191"/>
        <v>8043.12</v>
      </c>
      <c r="AD190" s="17">
        <f t="shared" si="171"/>
        <v>8471.088</v>
      </c>
      <c r="AE190" s="17">
        <f t="shared" si="172"/>
        <v>8701.728</v>
      </c>
      <c r="AF190" s="19">
        <v>55</v>
      </c>
      <c r="AG190" s="13">
        <v>24</v>
      </c>
      <c r="AH190" s="13">
        <v>25</v>
      </c>
      <c r="AI190" s="13">
        <v>6</v>
      </c>
      <c r="AJ190" s="21">
        <v>40</v>
      </c>
      <c r="AK190" s="21">
        <v>4</v>
      </c>
      <c r="AL190" s="21">
        <v>2.5</v>
      </c>
      <c r="AM190" s="21">
        <v>4.2</v>
      </c>
      <c r="AN190" s="13">
        <v>3.4</v>
      </c>
      <c r="AO190" s="13">
        <v>5</v>
      </c>
      <c r="AP190" s="13">
        <v>35</v>
      </c>
      <c r="AQ190" s="11">
        <f t="shared" si="198"/>
        <v>9210</v>
      </c>
      <c r="AR190" s="13">
        <f t="shared" si="186"/>
        <v>658.608</v>
      </c>
      <c r="AS190" s="13">
        <f t="shared" si="187"/>
        <v>427.968</v>
      </c>
      <c r="AT190" s="1">
        <f t="shared" si="173"/>
        <v>85</v>
      </c>
      <c r="AU190" s="1">
        <f t="shared" si="174"/>
        <v>45</v>
      </c>
      <c r="AV190" s="1" t="str">
        <f t="shared" si="188"/>
        <v>105</v>
      </c>
      <c r="AW190" s="1">
        <f t="shared" si="175"/>
        <v>4725</v>
      </c>
      <c r="AX190" s="1">
        <f t="shared" si="176"/>
        <v>80</v>
      </c>
      <c r="AY190" s="1">
        <f t="shared" si="177"/>
        <v>44</v>
      </c>
      <c r="AZ190" s="1" t="str">
        <f t="shared" si="189"/>
        <v>112</v>
      </c>
      <c r="BA190" s="1">
        <f t="shared" si="178"/>
        <v>4928</v>
      </c>
      <c r="BB190" s="1">
        <f t="shared" si="179"/>
        <v>9653</v>
      </c>
      <c r="BC190" s="1">
        <f t="shared" si="180"/>
        <v>25</v>
      </c>
      <c r="BE190" s="1" t="str">
        <f t="shared" si="181"/>
        <v>182</v>
      </c>
      <c r="BI190" s="1">
        <f t="shared" si="182"/>
        <v>17878.12</v>
      </c>
      <c r="BJ190" s="1">
        <f t="shared" si="183"/>
        <v>18306.088</v>
      </c>
      <c r="BK190" s="1">
        <f t="shared" si="184"/>
        <v>18536.728</v>
      </c>
      <c r="BM190" s="1" t="e">
        <f>BI190*#REF!*BL190/1000</f>
        <v>#REF!</v>
      </c>
      <c r="BN190" s="1" t="e">
        <f>BJ190*#REF!*BL190/1000</f>
        <v>#REF!</v>
      </c>
      <c r="BO190" s="1" t="e">
        <f>BK190*#REF!*BL190/1000</f>
        <v>#REF!</v>
      </c>
      <c r="BP190" s="3">
        <v>0.59</v>
      </c>
      <c r="BR190" s="1">
        <f t="shared" si="167"/>
        <v>0</v>
      </c>
      <c r="BS190" s="1">
        <f t="shared" si="168"/>
        <v>0</v>
      </c>
      <c r="BT190" s="1">
        <f t="shared" si="169"/>
        <v>0</v>
      </c>
    </row>
    <row r="191" spans="1:72">
      <c r="A191" s="1">
        <v>188</v>
      </c>
      <c r="B191" s="8" t="s">
        <v>79</v>
      </c>
      <c r="D191" s="1">
        <v>9210</v>
      </c>
      <c r="F191" s="1">
        <v>85</v>
      </c>
      <c r="G191" s="1">
        <v>45</v>
      </c>
      <c r="H191" s="1">
        <v>80</v>
      </c>
      <c r="I191" s="1">
        <v>44</v>
      </c>
      <c r="J191" s="1">
        <v>63</v>
      </c>
      <c r="K191" s="1">
        <f t="shared" si="201"/>
        <v>9653</v>
      </c>
      <c r="L191" s="1">
        <f t="shared" si="194"/>
        <v>17798.12</v>
      </c>
      <c r="M191" s="1">
        <f t="shared" si="195"/>
        <v>18226.088</v>
      </c>
      <c r="N191" s="1">
        <f t="shared" si="196"/>
        <v>18456.728</v>
      </c>
      <c r="O191" s="1">
        <f t="shared" si="185"/>
        <v>11310</v>
      </c>
      <c r="P191" s="1">
        <v>2420</v>
      </c>
      <c r="Q191" s="1">
        <v>1900</v>
      </c>
      <c r="R191" s="11">
        <v>400</v>
      </c>
      <c r="S191" s="13">
        <v>2093</v>
      </c>
      <c r="T191" s="13">
        <v>1399</v>
      </c>
      <c r="U191" s="13">
        <v>1361</v>
      </c>
      <c r="V191" s="14">
        <f t="shared" si="200"/>
        <v>4853</v>
      </c>
      <c r="W191" s="13"/>
      <c r="X191" s="13">
        <f>256/2</f>
        <v>128</v>
      </c>
      <c r="Y191" s="13">
        <v>133.5</v>
      </c>
      <c r="Z191" s="13">
        <v>70</v>
      </c>
      <c r="AA191" s="11">
        <f t="shared" si="197"/>
        <v>9210</v>
      </c>
      <c r="AB191" s="12">
        <f t="shared" si="170"/>
        <v>1352.56</v>
      </c>
      <c r="AC191" s="18">
        <f t="shared" si="191"/>
        <v>7825.12</v>
      </c>
      <c r="AD191" s="17">
        <f t="shared" si="171"/>
        <v>8253.088</v>
      </c>
      <c r="AE191" s="17">
        <f t="shared" si="172"/>
        <v>8483.728</v>
      </c>
      <c r="AF191" s="19">
        <v>55</v>
      </c>
      <c r="AG191" s="13">
        <v>24</v>
      </c>
      <c r="AH191" s="13">
        <v>25</v>
      </c>
      <c r="AI191" s="13">
        <v>6</v>
      </c>
      <c r="AJ191" s="21">
        <v>40</v>
      </c>
      <c r="AK191" s="21">
        <v>4</v>
      </c>
      <c r="AL191" s="21">
        <v>2.5</v>
      </c>
      <c r="AM191" s="21">
        <v>4.2</v>
      </c>
      <c r="AN191" s="13">
        <v>3.4</v>
      </c>
      <c r="AO191" s="13">
        <v>5</v>
      </c>
      <c r="AP191" s="13">
        <v>35</v>
      </c>
      <c r="AQ191" s="11">
        <f t="shared" si="198"/>
        <v>9210</v>
      </c>
      <c r="AR191" s="13">
        <f t="shared" si="186"/>
        <v>658.608</v>
      </c>
      <c r="AS191" s="13">
        <f t="shared" si="187"/>
        <v>427.968</v>
      </c>
      <c r="AT191" s="1">
        <f t="shared" si="173"/>
        <v>85</v>
      </c>
      <c r="AU191" s="1">
        <f t="shared" si="174"/>
        <v>45</v>
      </c>
      <c r="AV191" s="1" t="str">
        <f t="shared" si="188"/>
        <v>105</v>
      </c>
      <c r="AW191" s="1">
        <f t="shared" si="175"/>
        <v>4725</v>
      </c>
      <c r="AX191" s="1">
        <f t="shared" si="176"/>
        <v>80</v>
      </c>
      <c r="AY191" s="1">
        <f t="shared" si="177"/>
        <v>44</v>
      </c>
      <c r="AZ191" s="1" t="str">
        <f t="shared" si="189"/>
        <v>112</v>
      </c>
      <c r="BA191" s="1">
        <f t="shared" si="178"/>
        <v>4928</v>
      </c>
      <c r="BB191" s="1">
        <f t="shared" si="179"/>
        <v>9653</v>
      </c>
      <c r="BC191" s="1">
        <f t="shared" si="180"/>
        <v>63</v>
      </c>
      <c r="BE191" s="1" t="str">
        <f t="shared" si="181"/>
        <v>320</v>
      </c>
      <c r="BI191" s="1">
        <f t="shared" si="182"/>
        <v>17798.12</v>
      </c>
      <c r="BJ191" s="1">
        <f t="shared" si="183"/>
        <v>18226.088</v>
      </c>
      <c r="BK191" s="1">
        <f t="shared" si="184"/>
        <v>18456.728</v>
      </c>
      <c r="BM191" s="1" t="e">
        <f>BI191*#REF!*BL191/1000</f>
        <v>#REF!</v>
      </c>
      <c r="BN191" s="1" t="e">
        <f>BJ191*#REF!*BL191/1000</f>
        <v>#REF!</v>
      </c>
      <c r="BO191" s="1" t="e">
        <f>BK191*#REF!*BL191/1000</f>
        <v>#REF!</v>
      </c>
      <c r="BP191" s="3">
        <v>0.56</v>
      </c>
      <c r="BR191" s="1">
        <f t="shared" si="167"/>
        <v>0</v>
      </c>
      <c r="BS191" s="1">
        <f t="shared" si="168"/>
        <v>0</v>
      </c>
      <c r="BT191" s="1">
        <f t="shared" si="169"/>
        <v>0</v>
      </c>
    </row>
    <row r="192" spans="1:72">
      <c r="A192" s="1">
        <v>189</v>
      </c>
      <c r="B192" s="8" t="s">
        <v>79</v>
      </c>
      <c r="D192" s="1">
        <v>9210</v>
      </c>
      <c r="F192" s="1">
        <v>85</v>
      </c>
      <c r="G192" s="1">
        <v>45</v>
      </c>
      <c r="H192" s="1">
        <v>80</v>
      </c>
      <c r="I192" s="1">
        <v>44</v>
      </c>
      <c r="J192" s="1">
        <v>63</v>
      </c>
      <c r="K192" s="1">
        <f t="shared" si="201"/>
        <v>9653</v>
      </c>
      <c r="L192" s="1">
        <f t="shared" si="194"/>
        <v>19897.12</v>
      </c>
      <c r="M192" s="1">
        <f t="shared" si="195"/>
        <v>20325.088</v>
      </c>
      <c r="N192" s="1">
        <f t="shared" si="196"/>
        <v>20555.728</v>
      </c>
      <c r="O192" s="1">
        <f t="shared" si="185"/>
        <v>11310</v>
      </c>
      <c r="P192" s="1">
        <v>2420</v>
      </c>
      <c r="Q192" s="1">
        <v>1900</v>
      </c>
      <c r="R192" s="11" t="s">
        <v>77</v>
      </c>
      <c r="S192" s="13">
        <v>2167</v>
      </c>
      <c r="T192" s="13">
        <v>1771</v>
      </c>
      <c r="U192" s="13">
        <v>1532</v>
      </c>
      <c r="V192" s="14">
        <f t="shared" si="200"/>
        <v>5470</v>
      </c>
      <c r="W192" s="13">
        <v>1480</v>
      </c>
      <c r="X192" s="13">
        <f>256/2</f>
        <v>128</v>
      </c>
      <c r="Y192" s="13">
        <v>133.5</v>
      </c>
      <c r="Z192" s="13">
        <v>71</v>
      </c>
      <c r="AA192" s="11">
        <f t="shared" si="197"/>
        <v>9210</v>
      </c>
      <c r="AB192" s="12">
        <f t="shared" si="170"/>
        <v>1353.56</v>
      </c>
      <c r="AC192" s="18">
        <f t="shared" si="191"/>
        <v>9924.12</v>
      </c>
      <c r="AD192" s="17">
        <f t="shared" si="171"/>
        <v>10352.088</v>
      </c>
      <c r="AE192" s="17">
        <f t="shared" si="172"/>
        <v>10582.728</v>
      </c>
      <c r="AF192" s="19">
        <v>55</v>
      </c>
      <c r="AG192" s="13">
        <v>24</v>
      </c>
      <c r="AH192" s="13">
        <v>25</v>
      </c>
      <c r="AI192" s="13">
        <v>6</v>
      </c>
      <c r="AJ192" s="21">
        <v>40</v>
      </c>
      <c r="AK192" s="21">
        <v>4</v>
      </c>
      <c r="AL192" s="21">
        <v>2.5</v>
      </c>
      <c r="AM192" s="21">
        <v>4.2</v>
      </c>
      <c r="AN192" s="13">
        <v>3.4</v>
      </c>
      <c r="AO192" s="13">
        <v>5</v>
      </c>
      <c r="AP192" s="13">
        <v>35</v>
      </c>
      <c r="AQ192" s="11">
        <f t="shared" si="198"/>
        <v>9210</v>
      </c>
      <c r="AR192" s="13">
        <f t="shared" si="186"/>
        <v>658.608</v>
      </c>
      <c r="AS192" s="13">
        <f t="shared" si="187"/>
        <v>427.968</v>
      </c>
      <c r="AT192" s="1">
        <f t="shared" si="173"/>
        <v>85</v>
      </c>
      <c r="AU192" s="1">
        <f t="shared" si="174"/>
        <v>45</v>
      </c>
      <c r="AV192" s="1" t="str">
        <f t="shared" si="188"/>
        <v>105</v>
      </c>
      <c r="AW192" s="1">
        <f t="shared" si="175"/>
        <v>4725</v>
      </c>
      <c r="AX192" s="1">
        <f t="shared" si="176"/>
        <v>80</v>
      </c>
      <c r="AY192" s="1">
        <f t="shared" si="177"/>
        <v>44</v>
      </c>
      <c r="AZ192" s="1" t="str">
        <f t="shared" si="189"/>
        <v>112</v>
      </c>
      <c r="BA192" s="1">
        <f t="shared" si="178"/>
        <v>4928</v>
      </c>
      <c r="BB192" s="1">
        <f t="shared" si="179"/>
        <v>9653</v>
      </c>
      <c r="BC192" s="1">
        <f t="shared" si="180"/>
        <v>63</v>
      </c>
      <c r="BE192" s="1" t="str">
        <f t="shared" si="181"/>
        <v>320</v>
      </c>
      <c r="BI192" s="1">
        <f t="shared" si="182"/>
        <v>19897.12</v>
      </c>
      <c r="BJ192" s="1">
        <f t="shared" si="183"/>
        <v>20325.088</v>
      </c>
      <c r="BK192" s="1">
        <f t="shared" si="184"/>
        <v>20555.728</v>
      </c>
      <c r="BM192" s="1" t="e">
        <f>BI192*#REF!*BL192/1000</f>
        <v>#REF!</v>
      </c>
      <c r="BN192" s="1" t="e">
        <f>BJ192*#REF!*BL192/1000</f>
        <v>#REF!</v>
      </c>
      <c r="BO192" s="1" t="e">
        <f>BK192*#REF!*BL192/1000</f>
        <v>#REF!</v>
      </c>
      <c r="BP192" s="3">
        <v>0.55</v>
      </c>
      <c r="BR192" s="1">
        <f t="shared" si="167"/>
        <v>0</v>
      </c>
      <c r="BS192" s="1">
        <f t="shared" si="168"/>
        <v>0</v>
      </c>
      <c r="BT192" s="1">
        <f t="shared" si="169"/>
        <v>0</v>
      </c>
    </row>
    <row r="193" spans="1:72">
      <c r="A193" s="1">
        <v>190</v>
      </c>
      <c r="B193" s="8" t="s">
        <v>79</v>
      </c>
      <c r="D193" s="1">
        <v>9210</v>
      </c>
      <c r="F193" s="1">
        <v>85</v>
      </c>
      <c r="G193" s="1">
        <v>45</v>
      </c>
      <c r="H193" s="1">
        <v>80</v>
      </c>
      <c r="I193" s="1">
        <v>44</v>
      </c>
      <c r="J193" s="1">
        <v>63</v>
      </c>
      <c r="K193" s="1">
        <f t="shared" si="201"/>
        <v>9653</v>
      </c>
      <c r="L193" s="1">
        <f t="shared" si="194"/>
        <v>21260.7</v>
      </c>
      <c r="M193" s="1">
        <f t="shared" si="195"/>
        <v>21688.668</v>
      </c>
      <c r="N193" s="1">
        <f t="shared" si="196"/>
        <v>21919.308</v>
      </c>
      <c r="O193" s="1">
        <f t="shared" si="185"/>
        <v>11310</v>
      </c>
      <c r="P193" s="1">
        <v>2420</v>
      </c>
      <c r="Q193" s="1">
        <v>1900</v>
      </c>
      <c r="R193" s="11" t="s">
        <v>78</v>
      </c>
      <c r="S193" s="13">
        <v>2316</v>
      </c>
      <c r="T193" s="13">
        <v>2065</v>
      </c>
      <c r="U193" s="13">
        <v>1624</v>
      </c>
      <c r="V193" s="14">
        <f t="shared" si="200"/>
        <v>6005</v>
      </c>
      <c r="W193" s="13">
        <v>2000</v>
      </c>
      <c r="X193" s="13">
        <f>285/2</f>
        <v>142.5</v>
      </c>
      <c r="Y193" s="13">
        <v>133.5</v>
      </c>
      <c r="Z193" s="13">
        <v>80</v>
      </c>
      <c r="AA193" s="11">
        <f t="shared" si="197"/>
        <v>9210</v>
      </c>
      <c r="AB193" s="12">
        <f t="shared" si="170"/>
        <v>1507.85</v>
      </c>
      <c r="AC193" s="18">
        <f t="shared" si="191"/>
        <v>11287.7</v>
      </c>
      <c r="AD193" s="17">
        <f t="shared" si="171"/>
        <v>11715.668</v>
      </c>
      <c r="AE193" s="17">
        <f t="shared" si="172"/>
        <v>11946.308</v>
      </c>
      <c r="AF193" s="19">
        <v>55</v>
      </c>
      <c r="AG193" s="13">
        <v>24</v>
      </c>
      <c r="AH193" s="13">
        <v>25</v>
      </c>
      <c r="AI193" s="13">
        <v>6</v>
      </c>
      <c r="AJ193" s="21">
        <v>40</v>
      </c>
      <c r="AK193" s="21">
        <v>4</v>
      </c>
      <c r="AL193" s="21">
        <v>2.5</v>
      </c>
      <c r="AM193" s="21">
        <v>4.2</v>
      </c>
      <c r="AN193" s="13">
        <v>3.4</v>
      </c>
      <c r="AO193" s="13">
        <v>5</v>
      </c>
      <c r="AP193" s="13">
        <v>35</v>
      </c>
      <c r="AQ193" s="11">
        <f t="shared" si="198"/>
        <v>9210</v>
      </c>
      <c r="AR193" s="13">
        <f t="shared" si="186"/>
        <v>658.608</v>
      </c>
      <c r="AS193" s="13">
        <f t="shared" si="187"/>
        <v>427.968</v>
      </c>
      <c r="AT193" s="1">
        <f t="shared" si="173"/>
        <v>85</v>
      </c>
      <c r="AU193" s="1">
        <f t="shared" si="174"/>
        <v>45</v>
      </c>
      <c r="AV193" s="1" t="str">
        <f t="shared" si="188"/>
        <v>105</v>
      </c>
      <c r="AW193" s="1">
        <f t="shared" si="175"/>
        <v>4725</v>
      </c>
      <c r="AX193" s="1">
        <f t="shared" si="176"/>
        <v>80</v>
      </c>
      <c r="AY193" s="1">
        <f t="shared" si="177"/>
        <v>44</v>
      </c>
      <c r="AZ193" s="1" t="str">
        <f t="shared" si="189"/>
        <v>112</v>
      </c>
      <c r="BA193" s="1">
        <f t="shared" si="178"/>
        <v>4928</v>
      </c>
      <c r="BB193" s="1">
        <f t="shared" si="179"/>
        <v>9653</v>
      </c>
      <c r="BC193" s="1">
        <f t="shared" si="180"/>
        <v>63</v>
      </c>
      <c r="BE193" s="1" t="str">
        <f t="shared" si="181"/>
        <v>320</v>
      </c>
      <c r="BI193" s="1">
        <f t="shared" si="182"/>
        <v>21260.7</v>
      </c>
      <c r="BJ193" s="1">
        <f t="shared" si="183"/>
        <v>21688.668</v>
      </c>
      <c r="BK193" s="1">
        <f t="shared" si="184"/>
        <v>21919.308</v>
      </c>
      <c r="BM193" s="1" t="e">
        <f>BI193*#REF!*BL193/1000</f>
        <v>#REF!</v>
      </c>
      <c r="BN193" s="1" t="e">
        <f>BJ193*#REF!*BL193/1000</f>
        <v>#REF!</v>
      </c>
      <c r="BO193" s="1" t="e">
        <f>BK193*#REF!*BL193/1000</f>
        <v>#REF!</v>
      </c>
      <c r="BP193" s="3">
        <v>0.53</v>
      </c>
      <c r="BR193" s="1">
        <f t="shared" si="167"/>
        <v>0</v>
      </c>
      <c r="BS193" s="1">
        <f t="shared" si="168"/>
        <v>0</v>
      </c>
      <c r="BT193" s="1">
        <f t="shared" si="169"/>
        <v>0</v>
      </c>
    </row>
    <row r="194" spans="1:72">
      <c r="A194" s="1">
        <v>191</v>
      </c>
      <c r="B194" s="8" t="s">
        <v>79</v>
      </c>
      <c r="D194" s="1">
        <v>9210</v>
      </c>
      <c r="F194" s="1">
        <v>85</v>
      </c>
      <c r="G194" s="1">
        <v>45</v>
      </c>
      <c r="H194" s="1">
        <v>80</v>
      </c>
      <c r="I194" s="1">
        <v>44</v>
      </c>
      <c r="J194" s="1">
        <v>63</v>
      </c>
      <c r="K194" s="1">
        <f t="shared" si="201"/>
        <v>9653</v>
      </c>
      <c r="L194" s="1">
        <f t="shared" si="194"/>
        <v>21628.7</v>
      </c>
      <c r="M194" s="1">
        <f t="shared" si="195"/>
        <v>22056.668</v>
      </c>
      <c r="N194" s="1">
        <f t="shared" si="196"/>
        <v>22287.308</v>
      </c>
      <c r="O194" s="1">
        <f t="shared" si="185"/>
        <v>11310</v>
      </c>
      <c r="P194" s="1">
        <v>2420</v>
      </c>
      <c r="Q194" s="1">
        <v>1900</v>
      </c>
      <c r="R194" s="11" t="s">
        <v>80</v>
      </c>
      <c r="S194" s="13">
        <v>2316</v>
      </c>
      <c r="T194" s="13">
        <v>2065</v>
      </c>
      <c r="U194" s="13">
        <v>1624</v>
      </c>
      <c r="V194" s="14">
        <f t="shared" si="200"/>
        <v>6005</v>
      </c>
      <c r="W194" s="13">
        <f>1184*2</f>
        <v>2368</v>
      </c>
      <c r="X194" s="13">
        <f>285/2</f>
        <v>142.5</v>
      </c>
      <c r="Y194" s="13">
        <v>133.5</v>
      </c>
      <c r="Z194" s="13">
        <v>80</v>
      </c>
      <c r="AA194" s="11">
        <f t="shared" si="197"/>
        <v>9210</v>
      </c>
      <c r="AB194" s="12">
        <f t="shared" si="170"/>
        <v>1507.85</v>
      </c>
      <c r="AC194" s="18">
        <f t="shared" si="191"/>
        <v>11655.7</v>
      </c>
      <c r="AD194" s="17">
        <f t="shared" si="171"/>
        <v>12083.668</v>
      </c>
      <c r="AE194" s="17">
        <f t="shared" si="172"/>
        <v>12314.308</v>
      </c>
      <c r="AF194" s="19">
        <v>55</v>
      </c>
      <c r="AG194" s="13">
        <v>24</v>
      </c>
      <c r="AH194" s="13">
        <v>25</v>
      </c>
      <c r="AI194" s="13">
        <v>6</v>
      </c>
      <c r="AJ194" s="21">
        <v>40</v>
      </c>
      <c r="AK194" s="21">
        <v>4</v>
      </c>
      <c r="AL194" s="21">
        <v>2.5</v>
      </c>
      <c r="AM194" s="21">
        <v>4.2</v>
      </c>
      <c r="AN194" s="13">
        <v>3.4</v>
      </c>
      <c r="AO194" s="13">
        <v>5</v>
      </c>
      <c r="AP194" s="13">
        <v>35</v>
      </c>
      <c r="AQ194" s="11">
        <f t="shared" si="198"/>
        <v>9210</v>
      </c>
      <c r="AR194" s="13">
        <f t="shared" si="186"/>
        <v>658.608</v>
      </c>
      <c r="AS194" s="13">
        <f t="shared" si="187"/>
        <v>427.968</v>
      </c>
      <c r="AT194" s="1">
        <f t="shared" si="173"/>
        <v>85</v>
      </c>
      <c r="AU194" s="1">
        <f t="shared" si="174"/>
        <v>45</v>
      </c>
      <c r="AV194" s="1" t="str">
        <f t="shared" si="188"/>
        <v>105</v>
      </c>
      <c r="AW194" s="1">
        <f t="shared" si="175"/>
        <v>4725</v>
      </c>
      <c r="AX194" s="1">
        <f t="shared" si="176"/>
        <v>80</v>
      </c>
      <c r="AY194" s="1">
        <f t="shared" si="177"/>
        <v>44</v>
      </c>
      <c r="AZ194" s="1" t="str">
        <f t="shared" si="189"/>
        <v>112</v>
      </c>
      <c r="BA194" s="1">
        <f t="shared" si="178"/>
        <v>4928</v>
      </c>
      <c r="BB194" s="1">
        <f t="shared" si="179"/>
        <v>9653</v>
      </c>
      <c r="BC194" s="1">
        <f t="shared" si="180"/>
        <v>63</v>
      </c>
      <c r="BE194" s="1" t="str">
        <f t="shared" si="181"/>
        <v>320</v>
      </c>
      <c r="BI194" s="1">
        <f t="shared" si="182"/>
        <v>21628.7</v>
      </c>
      <c r="BJ194" s="1">
        <f t="shared" si="183"/>
        <v>22056.668</v>
      </c>
      <c r="BK194" s="1">
        <f t="shared" si="184"/>
        <v>22287.308</v>
      </c>
      <c r="BM194" s="1" t="e">
        <f>BI194*#REF!*BL194/1000</f>
        <v>#REF!</v>
      </c>
      <c r="BN194" s="1" t="e">
        <f>BJ194*#REF!*BL194/1000</f>
        <v>#REF!</v>
      </c>
      <c r="BO194" s="1" t="e">
        <f>BK194*#REF!*BL194/1000</f>
        <v>#REF!</v>
      </c>
      <c r="BP194" s="3">
        <v>0.51</v>
      </c>
      <c r="BR194" s="1">
        <f t="shared" si="167"/>
        <v>0</v>
      </c>
      <c r="BS194" s="1">
        <f t="shared" si="168"/>
        <v>0</v>
      </c>
      <c r="BT194" s="1">
        <f t="shared" si="169"/>
        <v>0</v>
      </c>
    </row>
    <row r="195" spans="1:72">
      <c r="A195" s="1">
        <v>192</v>
      </c>
      <c r="B195" s="8" t="s">
        <v>79</v>
      </c>
      <c r="D195" s="1">
        <v>9210</v>
      </c>
      <c r="F195" s="1">
        <v>85</v>
      </c>
      <c r="G195" s="1">
        <v>45</v>
      </c>
      <c r="H195" s="1">
        <v>80</v>
      </c>
      <c r="I195" s="1">
        <v>44</v>
      </c>
      <c r="J195" s="1">
        <v>107</v>
      </c>
      <c r="K195" s="1">
        <f t="shared" si="201"/>
        <v>9653</v>
      </c>
      <c r="L195" s="1">
        <f t="shared" si="194"/>
        <v>22671.7</v>
      </c>
      <c r="M195" s="1">
        <f t="shared" si="195"/>
        <v>23099.668</v>
      </c>
      <c r="N195" s="1">
        <f t="shared" si="196"/>
        <v>23330.308</v>
      </c>
      <c r="O195" s="1">
        <f t="shared" si="185"/>
        <v>11310</v>
      </c>
      <c r="P195" s="1">
        <v>2420</v>
      </c>
      <c r="Q195" s="1">
        <v>1900</v>
      </c>
      <c r="R195" s="11" t="s">
        <v>81</v>
      </c>
      <c r="S195" s="13">
        <v>2316</v>
      </c>
      <c r="T195" s="13">
        <v>2065</v>
      </c>
      <c r="U195" s="13">
        <v>1624</v>
      </c>
      <c r="V195" s="14">
        <f t="shared" ref="V195:V205" si="202">S195+T195+U195</f>
        <v>6005</v>
      </c>
      <c r="W195" s="13">
        <f>1620*2</f>
        <v>3240</v>
      </c>
      <c r="X195" s="13">
        <f>285/2</f>
        <v>142.5</v>
      </c>
      <c r="Y195" s="13">
        <v>133.5</v>
      </c>
      <c r="Z195" s="13">
        <v>80</v>
      </c>
      <c r="AA195" s="11">
        <f t="shared" si="197"/>
        <v>9210</v>
      </c>
      <c r="AB195" s="12">
        <f t="shared" si="170"/>
        <v>1507.85</v>
      </c>
      <c r="AC195" s="18">
        <f t="shared" si="191"/>
        <v>12527.7</v>
      </c>
      <c r="AD195" s="17">
        <f t="shared" si="171"/>
        <v>12955.668</v>
      </c>
      <c r="AE195" s="17">
        <f t="shared" si="172"/>
        <v>13186.308</v>
      </c>
      <c r="AF195" s="19">
        <v>55</v>
      </c>
      <c r="AG195" s="13">
        <v>24</v>
      </c>
      <c r="AH195" s="13">
        <v>25</v>
      </c>
      <c r="AI195" s="13">
        <v>6</v>
      </c>
      <c r="AJ195" s="21">
        <v>40</v>
      </c>
      <c r="AK195" s="21">
        <v>4</v>
      </c>
      <c r="AL195" s="21">
        <v>2.5</v>
      </c>
      <c r="AM195" s="21">
        <v>4.2</v>
      </c>
      <c r="AN195" s="13">
        <v>3.4</v>
      </c>
      <c r="AO195" s="13">
        <v>5</v>
      </c>
      <c r="AP195" s="13">
        <v>35</v>
      </c>
      <c r="AQ195" s="11">
        <f t="shared" si="198"/>
        <v>9210</v>
      </c>
      <c r="AR195" s="13">
        <f t="shared" si="186"/>
        <v>658.608</v>
      </c>
      <c r="AS195" s="13">
        <f t="shared" si="187"/>
        <v>427.968</v>
      </c>
      <c r="AT195" s="1">
        <f t="shared" si="173"/>
        <v>85</v>
      </c>
      <c r="AU195" s="1">
        <f t="shared" si="174"/>
        <v>45</v>
      </c>
      <c r="AV195" s="1" t="str">
        <f t="shared" si="188"/>
        <v>105</v>
      </c>
      <c r="AW195" s="1">
        <f t="shared" si="175"/>
        <v>4725</v>
      </c>
      <c r="AX195" s="1">
        <f t="shared" si="176"/>
        <v>80</v>
      </c>
      <c r="AY195" s="1">
        <f t="shared" si="177"/>
        <v>44</v>
      </c>
      <c r="AZ195" s="1" t="str">
        <f t="shared" si="189"/>
        <v>112</v>
      </c>
      <c r="BA195" s="1">
        <f t="shared" si="178"/>
        <v>4928</v>
      </c>
      <c r="BB195" s="1">
        <f t="shared" si="179"/>
        <v>9653</v>
      </c>
      <c r="BC195" s="1">
        <f t="shared" si="180"/>
        <v>107</v>
      </c>
      <c r="BE195" s="1" t="str">
        <f t="shared" si="181"/>
        <v>491</v>
      </c>
      <c r="BI195" s="1">
        <f t="shared" si="182"/>
        <v>22671.7</v>
      </c>
      <c r="BJ195" s="1">
        <f t="shared" si="183"/>
        <v>23099.668</v>
      </c>
      <c r="BK195" s="1">
        <f t="shared" si="184"/>
        <v>23330.308</v>
      </c>
      <c r="BM195" s="1" t="e">
        <f>BI195*#REF!*BL195/1000</f>
        <v>#REF!</v>
      </c>
      <c r="BN195" s="1" t="e">
        <f>BJ195*#REF!*BL195/1000</f>
        <v>#REF!</v>
      </c>
      <c r="BO195" s="1" t="e">
        <f>BK195*#REF!*BL195/1000</f>
        <v>#REF!</v>
      </c>
      <c r="BP195" s="3">
        <v>0.5</v>
      </c>
      <c r="BR195" s="1">
        <f t="shared" si="167"/>
        <v>0</v>
      </c>
      <c r="BS195" s="1">
        <f t="shared" si="168"/>
        <v>0</v>
      </c>
      <c r="BT195" s="1">
        <f t="shared" si="169"/>
        <v>0</v>
      </c>
    </row>
    <row r="196" spans="1:72">
      <c r="A196" s="1">
        <v>193</v>
      </c>
      <c r="B196" s="8" t="s">
        <v>79</v>
      </c>
      <c r="D196" s="1">
        <v>9210</v>
      </c>
      <c r="F196" s="1">
        <v>85</v>
      </c>
      <c r="G196" s="1">
        <v>45</v>
      </c>
      <c r="H196" s="1">
        <v>80</v>
      </c>
      <c r="I196" s="1">
        <v>44</v>
      </c>
      <c r="J196" s="1">
        <v>107</v>
      </c>
      <c r="K196" s="1">
        <f t="shared" si="201"/>
        <v>9653</v>
      </c>
      <c r="L196" s="1">
        <f t="shared" si="194"/>
        <v>22891.7</v>
      </c>
      <c r="M196" s="1">
        <f t="shared" si="195"/>
        <v>23319.668</v>
      </c>
      <c r="N196" s="1">
        <f t="shared" si="196"/>
        <v>23550.308</v>
      </c>
      <c r="O196" s="1">
        <f t="shared" si="185"/>
        <v>11310</v>
      </c>
      <c r="P196" s="1">
        <v>2420</v>
      </c>
      <c r="Q196" s="1">
        <v>1900</v>
      </c>
      <c r="R196" s="11" t="s">
        <v>82</v>
      </c>
      <c r="S196" s="13">
        <v>2316</v>
      </c>
      <c r="T196" s="13">
        <v>2065</v>
      </c>
      <c r="U196" s="13">
        <v>1624</v>
      </c>
      <c r="V196" s="14">
        <f t="shared" si="202"/>
        <v>6005</v>
      </c>
      <c r="W196" s="13">
        <f>1730*2</f>
        <v>3460</v>
      </c>
      <c r="X196" s="13">
        <f>285/2</f>
        <v>142.5</v>
      </c>
      <c r="Y196" s="13">
        <v>133.5</v>
      </c>
      <c r="Z196" s="13">
        <v>80</v>
      </c>
      <c r="AA196" s="11">
        <f t="shared" si="197"/>
        <v>9210</v>
      </c>
      <c r="AB196" s="12">
        <f t="shared" si="170"/>
        <v>1507.85</v>
      </c>
      <c r="AC196" s="18">
        <f t="shared" si="191"/>
        <v>12747.7</v>
      </c>
      <c r="AD196" s="17">
        <f t="shared" si="171"/>
        <v>13175.668</v>
      </c>
      <c r="AE196" s="17">
        <f t="shared" si="172"/>
        <v>13406.308</v>
      </c>
      <c r="AF196" s="19">
        <v>55</v>
      </c>
      <c r="AG196" s="13">
        <v>24</v>
      </c>
      <c r="AH196" s="13">
        <v>25</v>
      </c>
      <c r="AI196" s="13">
        <v>6</v>
      </c>
      <c r="AJ196" s="21">
        <v>40</v>
      </c>
      <c r="AK196" s="21">
        <v>4</v>
      </c>
      <c r="AL196" s="21">
        <v>2.5</v>
      </c>
      <c r="AM196" s="21">
        <v>4.2</v>
      </c>
      <c r="AN196" s="13">
        <v>3.4</v>
      </c>
      <c r="AO196" s="13">
        <v>5</v>
      </c>
      <c r="AP196" s="13">
        <v>35</v>
      </c>
      <c r="AQ196" s="11">
        <f t="shared" si="198"/>
        <v>9210</v>
      </c>
      <c r="AR196" s="13">
        <f t="shared" si="186"/>
        <v>658.608</v>
      </c>
      <c r="AS196" s="13">
        <f t="shared" si="187"/>
        <v>427.968</v>
      </c>
      <c r="AT196" s="1">
        <f t="shared" si="173"/>
        <v>85</v>
      </c>
      <c r="AU196" s="1">
        <f t="shared" si="174"/>
        <v>45</v>
      </c>
      <c r="AV196" s="1" t="str">
        <f t="shared" si="188"/>
        <v>105</v>
      </c>
      <c r="AW196" s="1">
        <f t="shared" si="175"/>
        <v>4725</v>
      </c>
      <c r="AX196" s="1">
        <f t="shared" si="176"/>
        <v>80</v>
      </c>
      <c r="AY196" s="1">
        <f t="shared" si="177"/>
        <v>44</v>
      </c>
      <c r="AZ196" s="1" t="str">
        <f t="shared" si="189"/>
        <v>112</v>
      </c>
      <c r="BA196" s="1">
        <f t="shared" si="178"/>
        <v>4928</v>
      </c>
      <c r="BB196" s="1">
        <f t="shared" si="179"/>
        <v>9653</v>
      </c>
      <c r="BC196" s="1">
        <f t="shared" si="180"/>
        <v>107</v>
      </c>
      <c r="BE196" s="1" t="str">
        <f t="shared" si="181"/>
        <v>491</v>
      </c>
      <c r="BI196" s="1">
        <f t="shared" si="182"/>
        <v>22891.7</v>
      </c>
      <c r="BJ196" s="1">
        <f t="shared" si="183"/>
        <v>23319.668</v>
      </c>
      <c r="BK196" s="1">
        <f t="shared" si="184"/>
        <v>23550.308</v>
      </c>
      <c r="BM196" s="1" t="e">
        <f>BI196*#REF!*BL196/1000</f>
        <v>#REF!</v>
      </c>
      <c r="BN196" s="1" t="e">
        <f>BJ196*#REF!*BL196/1000</f>
        <v>#REF!</v>
      </c>
      <c r="BO196" s="1" t="e">
        <f>BK196*#REF!*BL196/1000</f>
        <v>#REF!</v>
      </c>
      <c r="BP196" s="3">
        <v>0.49</v>
      </c>
      <c r="BR196" s="1">
        <f t="shared" ref="BR196:BR259" si="203">BI196*BP196*BQ196/1000</f>
        <v>0</v>
      </c>
      <c r="BS196" s="1">
        <f t="shared" ref="BS196:BS259" si="204">BJ196*BP196*BQ196/1000</f>
        <v>0</v>
      </c>
      <c r="BT196" s="1">
        <f t="shared" ref="BT196:BT259" si="205">BK196*BP196*BQ196/1000</f>
        <v>0</v>
      </c>
    </row>
    <row r="197" spans="1:72">
      <c r="A197" s="1">
        <v>194</v>
      </c>
      <c r="B197" s="8" t="s">
        <v>79</v>
      </c>
      <c r="D197" s="1">
        <v>9210</v>
      </c>
      <c r="F197" s="1">
        <v>85</v>
      </c>
      <c r="G197" s="1">
        <v>45</v>
      </c>
      <c r="H197" s="1">
        <v>80</v>
      </c>
      <c r="I197" s="1">
        <v>44</v>
      </c>
      <c r="J197" s="1">
        <v>63</v>
      </c>
      <c r="K197" s="1">
        <f t="shared" si="201"/>
        <v>9653</v>
      </c>
      <c r="L197" s="1">
        <f t="shared" si="194"/>
        <v>23161.28</v>
      </c>
      <c r="M197" s="1">
        <f t="shared" si="195"/>
        <v>23589.248</v>
      </c>
      <c r="N197" s="1">
        <f t="shared" si="196"/>
        <v>23819.888</v>
      </c>
      <c r="O197" s="1">
        <f t="shared" si="185"/>
        <v>11310</v>
      </c>
      <c r="P197" s="1">
        <v>2420</v>
      </c>
      <c r="Q197" s="1">
        <v>1900</v>
      </c>
      <c r="R197" s="11" t="s">
        <v>83</v>
      </c>
      <c r="S197" s="13">
        <v>2571</v>
      </c>
      <c r="T197" s="13">
        <v>2405</v>
      </c>
      <c r="U197" s="13">
        <v>1839</v>
      </c>
      <c r="V197" s="14">
        <f t="shared" si="202"/>
        <v>6815</v>
      </c>
      <c r="W197" s="13">
        <v>2800</v>
      </c>
      <c r="X197" s="13">
        <f>314/2</f>
        <v>157</v>
      </c>
      <c r="Y197" s="13">
        <v>133.5</v>
      </c>
      <c r="Z197" s="13">
        <v>80</v>
      </c>
      <c r="AA197" s="11">
        <f t="shared" si="197"/>
        <v>9210</v>
      </c>
      <c r="AB197" s="12">
        <f t="shared" ref="AB197:AB260" si="206">AA197*X197/1000+Z197+810/1000*X197</f>
        <v>1653.14</v>
      </c>
      <c r="AC197" s="18">
        <f t="shared" si="191"/>
        <v>13188.28</v>
      </c>
      <c r="AD197" s="17">
        <f t="shared" si="171"/>
        <v>13616.248</v>
      </c>
      <c r="AE197" s="17">
        <f t="shared" si="172"/>
        <v>13846.888</v>
      </c>
      <c r="AF197" s="19">
        <v>55</v>
      </c>
      <c r="AG197" s="13">
        <v>24</v>
      </c>
      <c r="AH197" s="13">
        <v>25</v>
      </c>
      <c r="AI197" s="13">
        <v>6</v>
      </c>
      <c r="AJ197" s="21">
        <v>40</v>
      </c>
      <c r="AK197" s="21">
        <v>4</v>
      </c>
      <c r="AL197" s="21">
        <v>2.5</v>
      </c>
      <c r="AM197" s="21">
        <v>4.2</v>
      </c>
      <c r="AN197" s="13">
        <v>3.4</v>
      </c>
      <c r="AO197" s="13">
        <v>5</v>
      </c>
      <c r="AP197" s="13">
        <v>35</v>
      </c>
      <c r="AQ197" s="11">
        <f t="shared" si="198"/>
        <v>9210</v>
      </c>
      <c r="AR197" s="13">
        <f t="shared" si="186"/>
        <v>658.608</v>
      </c>
      <c r="AS197" s="13">
        <f t="shared" si="187"/>
        <v>427.968</v>
      </c>
      <c r="AT197" s="1">
        <f t="shared" si="173"/>
        <v>85</v>
      </c>
      <c r="AU197" s="1">
        <f t="shared" si="174"/>
        <v>45</v>
      </c>
      <c r="AV197" s="1" t="str">
        <f t="shared" si="188"/>
        <v>105</v>
      </c>
      <c r="AW197" s="1">
        <f t="shared" si="175"/>
        <v>4725</v>
      </c>
      <c r="AX197" s="1">
        <f t="shared" si="176"/>
        <v>80</v>
      </c>
      <c r="AY197" s="1">
        <f t="shared" si="177"/>
        <v>44</v>
      </c>
      <c r="AZ197" s="1" t="str">
        <f t="shared" si="189"/>
        <v>112</v>
      </c>
      <c r="BA197" s="1">
        <f t="shared" si="178"/>
        <v>4928</v>
      </c>
      <c r="BB197" s="1">
        <f t="shared" si="179"/>
        <v>9653</v>
      </c>
      <c r="BC197" s="1">
        <f t="shared" si="180"/>
        <v>63</v>
      </c>
      <c r="BE197" s="1" t="str">
        <f t="shared" si="181"/>
        <v>320</v>
      </c>
      <c r="BI197" s="1">
        <f t="shared" si="182"/>
        <v>23161.28</v>
      </c>
      <c r="BJ197" s="1">
        <f t="shared" si="183"/>
        <v>23589.248</v>
      </c>
      <c r="BK197" s="1">
        <f t="shared" si="184"/>
        <v>23819.888</v>
      </c>
      <c r="BM197" s="1" t="e">
        <f>BI197*#REF!*BL197/1000</f>
        <v>#REF!</v>
      </c>
      <c r="BN197" s="1" t="e">
        <f>BJ197*#REF!*BL197/1000</f>
        <v>#REF!</v>
      </c>
      <c r="BO197" s="1" t="e">
        <f>BK197*#REF!*BL197/1000</f>
        <v>#REF!</v>
      </c>
      <c r="BP197" s="3">
        <v>0.48</v>
      </c>
      <c r="BR197" s="1">
        <f t="shared" si="203"/>
        <v>0</v>
      </c>
      <c r="BS197" s="1">
        <f t="shared" si="204"/>
        <v>0</v>
      </c>
      <c r="BT197" s="1">
        <f t="shared" si="205"/>
        <v>0</v>
      </c>
    </row>
    <row r="198" spans="1:72">
      <c r="A198" s="1">
        <v>195</v>
      </c>
      <c r="B198" s="8" t="s">
        <v>79</v>
      </c>
      <c r="D198" s="1">
        <v>9210</v>
      </c>
      <c r="F198" s="1">
        <v>85</v>
      </c>
      <c r="G198" s="1">
        <v>45</v>
      </c>
      <c r="H198" s="1">
        <v>80</v>
      </c>
      <c r="I198" s="1">
        <v>44</v>
      </c>
      <c r="J198" s="1">
        <v>107</v>
      </c>
      <c r="K198" s="1">
        <f t="shared" si="201"/>
        <v>9653</v>
      </c>
      <c r="L198" s="1">
        <f t="shared" si="194"/>
        <v>24900.28</v>
      </c>
      <c r="M198" s="1">
        <f t="shared" si="195"/>
        <v>25328.248</v>
      </c>
      <c r="N198" s="1">
        <f t="shared" si="196"/>
        <v>25558.888</v>
      </c>
      <c r="O198" s="1">
        <f t="shared" si="185"/>
        <v>11310</v>
      </c>
      <c r="P198" s="1">
        <v>2420</v>
      </c>
      <c r="Q198" s="1">
        <v>1900</v>
      </c>
      <c r="R198" s="11" t="s">
        <v>84</v>
      </c>
      <c r="S198" s="13">
        <v>2571</v>
      </c>
      <c r="T198" s="13">
        <v>2405</v>
      </c>
      <c r="U198" s="13">
        <v>1839</v>
      </c>
      <c r="V198" s="14">
        <f t="shared" si="202"/>
        <v>6815</v>
      </c>
      <c r="W198" s="13">
        <f>2184*2</f>
        <v>4368</v>
      </c>
      <c r="X198" s="13">
        <f>314/2</f>
        <v>157</v>
      </c>
      <c r="Y198" s="13">
        <v>133.5</v>
      </c>
      <c r="Z198" s="13">
        <v>80</v>
      </c>
      <c r="AA198" s="11">
        <f t="shared" si="197"/>
        <v>9210</v>
      </c>
      <c r="AB198" s="12">
        <f t="shared" si="206"/>
        <v>1653.14</v>
      </c>
      <c r="AC198" s="18">
        <f t="shared" si="191"/>
        <v>14756.28</v>
      </c>
      <c r="AD198" s="17">
        <f t="shared" ref="AD198:AD243" si="207">V198+AB198*2+W198+Y198*2+AS198</f>
        <v>15184.248</v>
      </c>
      <c r="AE198" s="17">
        <f t="shared" ref="AE198:AE243" si="208">V198+AB198*2+W198+Y198*2+AR198</f>
        <v>15414.888</v>
      </c>
      <c r="AF198" s="19">
        <v>55</v>
      </c>
      <c r="AG198" s="13">
        <v>24</v>
      </c>
      <c r="AH198" s="13">
        <v>25</v>
      </c>
      <c r="AI198" s="13">
        <v>6</v>
      </c>
      <c r="AJ198" s="21">
        <v>40</v>
      </c>
      <c r="AK198" s="21">
        <v>4</v>
      </c>
      <c r="AL198" s="21">
        <v>2.5</v>
      </c>
      <c r="AM198" s="21">
        <v>4.2</v>
      </c>
      <c r="AN198" s="13">
        <v>3.4</v>
      </c>
      <c r="AO198" s="13">
        <v>5</v>
      </c>
      <c r="AP198" s="13">
        <v>35</v>
      </c>
      <c r="AQ198" s="11">
        <f t="shared" si="198"/>
        <v>9210</v>
      </c>
      <c r="AR198" s="13">
        <f t="shared" si="186"/>
        <v>658.608</v>
      </c>
      <c r="AS198" s="13">
        <f t="shared" si="187"/>
        <v>427.968</v>
      </c>
      <c r="AT198" s="1">
        <f t="shared" ref="AT198:AT243" si="209">F198</f>
        <v>85</v>
      </c>
      <c r="AU198" s="1">
        <f t="shared" ref="AU198:AU243" si="210">G198</f>
        <v>45</v>
      </c>
      <c r="AV198" s="1" t="str">
        <f t="shared" si="188"/>
        <v>105</v>
      </c>
      <c r="AW198" s="1">
        <f t="shared" ref="AW198:AW243" si="211">AU198*AV198</f>
        <v>4725</v>
      </c>
      <c r="AX198" s="1">
        <f t="shared" ref="AX198:AX243" si="212">H198</f>
        <v>80</v>
      </c>
      <c r="AY198" s="1">
        <f t="shared" ref="AY198:AY243" si="213">I198</f>
        <v>44</v>
      </c>
      <c r="AZ198" s="1" t="str">
        <f t="shared" si="189"/>
        <v>112</v>
      </c>
      <c r="BA198" s="1">
        <f t="shared" ref="BA198:BA243" si="214">AZ198*AY198</f>
        <v>4928</v>
      </c>
      <c r="BB198" s="1">
        <f t="shared" ref="BB198:BB243" si="215">BA198+AW198</f>
        <v>9653</v>
      </c>
      <c r="BC198" s="1">
        <f t="shared" ref="BC198:BC243" si="216">J198</f>
        <v>107</v>
      </c>
      <c r="BE198" s="1" t="str">
        <f t="shared" ref="BE198:BE243" si="217">IF(BC198=2.5,"92",IF(BC198=10,"147",IF(BC198=25,"182",IF(BC198=63,"320",IF(BC198=107,"491",IF(BC198=160,"520",IF(BC198=200,"600")))))))</f>
        <v>491</v>
      </c>
      <c r="BI198" s="1">
        <f t="shared" ref="BI198:BI243" si="218">BE198+BB198+AC198</f>
        <v>24900.28</v>
      </c>
      <c r="BJ198" s="1">
        <f t="shared" ref="BJ198:BJ243" si="219">BE198+BB198+AD198</f>
        <v>25328.248</v>
      </c>
      <c r="BK198" s="1">
        <f t="shared" ref="BK198:BK243" si="220">BE198+BB198+AE198</f>
        <v>25558.888</v>
      </c>
      <c r="BM198" s="1" t="e">
        <f>BI198*#REF!*BL198/1000</f>
        <v>#REF!</v>
      </c>
      <c r="BN198" s="1" t="e">
        <f>BJ198*#REF!*BL198/1000</f>
        <v>#REF!</v>
      </c>
      <c r="BO198" s="1" t="e">
        <f>BK198*#REF!*BL198/1000</f>
        <v>#REF!</v>
      </c>
      <c r="BP198" s="3">
        <v>0.46</v>
      </c>
      <c r="BR198" s="1">
        <f t="shared" si="203"/>
        <v>0</v>
      </c>
      <c r="BS198" s="1">
        <f t="shared" si="204"/>
        <v>0</v>
      </c>
      <c r="BT198" s="1">
        <f t="shared" si="205"/>
        <v>0</v>
      </c>
    </row>
    <row r="199" spans="1:72">
      <c r="A199" s="1">
        <v>196</v>
      </c>
      <c r="B199" s="8" t="s">
        <v>79</v>
      </c>
      <c r="D199" s="1">
        <v>9210</v>
      </c>
      <c r="F199" s="1">
        <v>85</v>
      </c>
      <c r="G199" s="1">
        <v>45</v>
      </c>
      <c r="H199" s="1">
        <v>80</v>
      </c>
      <c r="I199" s="1">
        <v>44</v>
      </c>
      <c r="J199" s="1">
        <v>107</v>
      </c>
      <c r="K199" s="1">
        <f t="shared" si="201"/>
        <v>9653</v>
      </c>
      <c r="L199" s="1">
        <f t="shared" si="194"/>
        <v>25252.28</v>
      </c>
      <c r="M199" s="1">
        <f t="shared" si="195"/>
        <v>25680.248</v>
      </c>
      <c r="N199" s="1">
        <f t="shared" si="196"/>
        <v>25910.888</v>
      </c>
      <c r="O199" s="1">
        <f t="shared" ref="O199:O262" si="221">D199+2100</f>
        <v>11310</v>
      </c>
      <c r="P199" s="1">
        <v>2420</v>
      </c>
      <c r="Q199" s="1">
        <v>1900</v>
      </c>
      <c r="R199" s="11" t="s">
        <v>82</v>
      </c>
      <c r="S199" s="13">
        <v>2571</v>
      </c>
      <c r="T199" s="13">
        <v>2405</v>
      </c>
      <c r="U199" s="13">
        <v>1839</v>
      </c>
      <c r="V199" s="14">
        <f t="shared" si="202"/>
        <v>6815</v>
      </c>
      <c r="W199" s="13">
        <f>2360*2</f>
        <v>4720</v>
      </c>
      <c r="X199" s="13">
        <f>314/2</f>
        <v>157</v>
      </c>
      <c r="Y199" s="13">
        <v>133.5</v>
      </c>
      <c r="Z199" s="13">
        <v>80</v>
      </c>
      <c r="AA199" s="11">
        <f t="shared" si="197"/>
        <v>9210</v>
      </c>
      <c r="AB199" s="12">
        <f t="shared" si="206"/>
        <v>1653.14</v>
      </c>
      <c r="AC199" s="18">
        <f t="shared" si="191"/>
        <v>15108.28</v>
      </c>
      <c r="AD199" s="17">
        <f t="shared" si="207"/>
        <v>15536.248</v>
      </c>
      <c r="AE199" s="17">
        <f t="shared" si="208"/>
        <v>15766.888</v>
      </c>
      <c r="AF199" s="19">
        <v>55</v>
      </c>
      <c r="AG199" s="13">
        <v>24</v>
      </c>
      <c r="AH199" s="13">
        <v>25</v>
      </c>
      <c r="AI199" s="13">
        <v>6</v>
      </c>
      <c r="AJ199" s="21">
        <v>40</v>
      </c>
      <c r="AK199" s="21">
        <v>4</v>
      </c>
      <c r="AL199" s="21">
        <v>2.5</v>
      </c>
      <c r="AM199" s="21">
        <v>4.2</v>
      </c>
      <c r="AN199" s="13">
        <v>3.4</v>
      </c>
      <c r="AO199" s="13">
        <v>5</v>
      </c>
      <c r="AP199" s="13">
        <v>35</v>
      </c>
      <c r="AQ199" s="11">
        <f t="shared" si="198"/>
        <v>9210</v>
      </c>
      <c r="AR199" s="13">
        <f t="shared" ref="AR199:AR244" si="222">(AQ199+1600)/1000*AN199*2+AF199+AG199+AH199+AI199+AJ199+AK199+AL199+AM199+AO199+AP199+(AQ199+400)/1000*10*4</f>
        <v>658.608</v>
      </c>
      <c r="AS199" s="13">
        <f t="shared" ref="AS199:AS244" si="223">(AQ199+1600)/1000*AN199*2+AF199+AG199+AH199+AI199+AJ199+AK199+AL199+AM199+AO199+AP199+(AQ199+400)/1000*4*4</f>
        <v>427.968</v>
      </c>
      <c r="AT199" s="1">
        <f t="shared" si="209"/>
        <v>85</v>
      </c>
      <c r="AU199" s="1">
        <f t="shared" si="210"/>
        <v>45</v>
      </c>
      <c r="AV199" s="1" t="str">
        <f t="shared" ref="AV199:AV243" si="224">IF(AT199=65,"97.5",IF(AT199=85,"105"))</f>
        <v>105</v>
      </c>
      <c r="AW199" s="1">
        <f t="shared" si="211"/>
        <v>4725</v>
      </c>
      <c r="AX199" s="1">
        <f t="shared" si="212"/>
        <v>80</v>
      </c>
      <c r="AY199" s="1">
        <f t="shared" si="213"/>
        <v>44</v>
      </c>
      <c r="AZ199" s="1" t="str">
        <f t="shared" ref="AZ199:AZ243" si="225">IF(AX199=80,"112",IF(AX199=75,"112.5",IF(AX199=70,"103")))</f>
        <v>112</v>
      </c>
      <c r="BA199" s="1">
        <f t="shared" si="214"/>
        <v>4928</v>
      </c>
      <c r="BB199" s="1">
        <f t="shared" si="215"/>
        <v>9653</v>
      </c>
      <c r="BC199" s="1">
        <f t="shared" si="216"/>
        <v>107</v>
      </c>
      <c r="BE199" s="1" t="str">
        <f t="shared" si="217"/>
        <v>491</v>
      </c>
      <c r="BI199" s="1">
        <f t="shared" si="218"/>
        <v>25252.28</v>
      </c>
      <c r="BJ199" s="1">
        <f t="shared" si="219"/>
        <v>25680.248</v>
      </c>
      <c r="BK199" s="1">
        <f t="shared" si="220"/>
        <v>25910.888</v>
      </c>
      <c r="BM199" s="1" t="e">
        <f>BI199*#REF!*BL199/1000</f>
        <v>#REF!</v>
      </c>
      <c r="BN199" s="1" t="e">
        <f>BJ199*#REF!*BL199/1000</f>
        <v>#REF!</v>
      </c>
      <c r="BO199" s="1" t="e">
        <f>BK199*#REF!*BL199/1000</f>
        <v>#REF!</v>
      </c>
      <c r="BP199" s="3">
        <v>0.45</v>
      </c>
      <c r="BR199" s="1">
        <f t="shared" si="203"/>
        <v>0</v>
      </c>
      <c r="BS199" s="1">
        <f t="shared" si="204"/>
        <v>0</v>
      </c>
      <c r="BT199" s="1">
        <f t="shared" si="205"/>
        <v>0</v>
      </c>
    </row>
    <row r="200" spans="1:72">
      <c r="A200" s="1">
        <v>197</v>
      </c>
      <c r="B200" s="8" t="s">
        <v>79</v>
      </c>
      <c r="C200" s="1">
        <v>380</v>
      </c>
      <c r="D200" s="1">
        <v>9770</v>
      </c>
      <c r="F200" s="1">
        <v>85</v>
      </c>
      <c r="G200" s="1">
        <v>49</v>
      </c>
      <c r="H200" s="1">
        <v>80</v>
      </c>
      <c r="I200" s="1">
        <v>48</v>
      </c>
      <c r="J200" s="1">
        <v>25</v>
      </c>
      <c r="K200" s="1">
        <f t="shared" si="201"/>
        <v>10521</v>
      </c>
      <c r="L200" s="1">
        <f t="shared" si="194"/>
        <v>18525.48</v>
      </c>
      <c r="M200" s="1">
        <f t="shared" si="195"/>
        <v>18966.216</v>
      </c>
      <c r="N200" s="1">
        <f t="shared" si="196"/>
        <v>19210.296</v>
      </c>
      <c r="O200" s="1">
        <f t="shared" si="221"/>
        <v>11870</v>
      </c>
      <c r="P200" s="1">
        <v>2420</v>
      </c>
      <c r="Q200" s="1">
        <v>1900</v>
      </c>
      <c r="R200" s="11">
        <v>320</v>
      </c>
      <c r="S200" s="13">
        <v>1672</v>
      </c>
      <c r="T200" s="13">
        <v>1123</v>
      </c>
      <c r="U200" s="13">
        <v>1172</v>
      </c>
      <c r="V200" s="14">
        <f t="shared" si="202"/>
        <v>3967</v>
      </c>
      <c r="W200" s="13">
        <v>740</v>
      </c>
      <c r="X200" s="13">
        <f>256/2</f>
        <v>128</v>
      </c>
      <c r="Y200" s="13">
        <v>133.5</v>
      </c>
      <c r="Z200" s="13">
        <v>70</v>
      </c>
      <c r="AA200" s="11">
        <f t="shared" si="197"/>
        <v>9770</v>
      </c>
      <c r="AB200" s="12">
        <f t="shared" si="206"/>
        <v>1424.24</v>
      </c>
      <c r="AC200" s="18">
        <f t="shared" si="191"/>
        <v>7822.48</v>
      </c>
      <c r="AD200" s="17">
        <f t="shared" si="207"/>
        <v>8263.216</v>
      </c>
      <c r="AE200" s="17">
        <f t="shared" si="208"/>
        <v>8507.296</v>
      </c>
      <c r="AF200" s="19">
        <v>55</v>
      </c>
      <c r="AG200" s="13">
        <v>24</v>
      </c>
      <c r="AH200" s="13">
        <v>25</v>
      </c>
      <c r="AI200" s="13">
        <v>6</v>
      </c>
      <c r="AJ200" s="21">
        <v>40</v>
      </c>
      <c r="AK200" s="21">
        <v>4</v>
      </c>
      <c r="AL200" s="21">
        <v>2.5</v>
      </c>
      <c r="AM200" s="21">
        <v>4.2</v>
      </c>
      <c r="AN200" s="13">
        <v>3.4</v>
      </c>
      <c r="AO200" s="13">
        <v>5</v>
      </c>
      <c r="AP200" s="13">
        <v>35</v>
      </c>
      <c r="AQ200" s="11">
        <f t="shared" si="198"/>
        <v>9770</v>
      </c>
      <c r="AR200" s="13">
        <f t="shared" si="222"/>
        <v>684.816</v>
      </c>
      <c r="AS200" s="13">
        <f t="shared" si="223"/>
        <v>440.736</v>
      </c>
      <c r="AT200" s="1">
        <f t="shared" si="209"/>
        <v>85</v>
      </c>
      <c r="AU200" s="1">
        <f t="shared" si="210"/>
        <v>49</v>
      </c>
      <c r="AV200" s="1" t="str">
        <f t="shared" si="224"/>
        <v>105</v>
      </c>
      <c r="AW200" s="1">
        <f t="shared" si="211"/>
        <v>5145</v>
      </c>
      <c r="AX200" s="1">
        <f t="shared" si="212"/>
        <v>80</v>
      </c>
      <c r="AY200" s="1">
        <f t="shared" si="213"/>
        <v>48</v>
      </c>
      <c r="AZ200" s="1" t="str">
        <f t="shared" si="225"/>
        <v>112</v>
      </c>
      <c r="BA200" s="1">
        <f t="shared" si="214"/>
        <v>5376</v>
      </c>
      <c r="BB200" s="1">
        <f t="shared" si="215"/>
        <v>10521</v>
      </c>
      <c r="BC200" s="1">
        <f t="shared" si="216"/>
        <v>25</v>
      </c>
      <c r="BE200" s="1" t="str">
        <f t="shared" si="217"/>
        <v>182</v>
      </c>
      <c r="BI200" s="1">
        <f t="shared" si="218"/>
        <v>18525.48</v>
      </c>
      <c r="BJ200" s="1">
        <f t="shared" si="219"/>
        <v>18966.216</v>
      </c>
      <c r="BK200" s="1">
        <f t="shared" si="220"/>
        <v>19210.296</v>
      </c>
      <c r="BM200" s="1" t="e">
        <f>BI200*#REF!*BL200/1000</f>
        <v>#REF!</v>
      </c>
      <c r="BN200" s="1" t="e">
        <f>BJ200*#REF!*BL200/1000</f>
        <v>#REF!</v>
      </c>
      <c r="BO200" s="1" t="e">
        <f>BK200*#REF!*BL200/1000</f>
        <v>#REF!</v>
      </c>
      <c r="BP200" s="3">
        <v>0.58</v>
      </c>
      <c r="BR200" s="1">
        <f t="shared" si="203"/>
        <v>0</v>
      </c>
      <c r="BS200" s="1">
        <f t="shared" si="204"/>
        <v>0</v>
      </c>
      <c r="BT200" s="1">
        <f t="shared" si="205"/>
        <v>0</v>
      </c>
    </row>
    <row r="201" spans="1:72">
      <c r="A201" s="1">
        <v>198</v>
      </c>
      <c r="B201" s="8" t="s">
        <v>79</v>
      </c>
      <c r="D201" s="1">
        <v>9770</v>
      </c>
      <c r="F201" s="1">
        <v>85</v>
      </c>
      <c r="G201" s="1">
        <v>49</v>
      </c>
      <c r="H201" s="1">
        <v>80</v>
      </c>
      <c r="I201" s="1">
        <v>48</v>
      </c>
      <c r="J201" s="1">
        <v>25</v>
      </c>
      <c r="K201" s="1">
        <f t="shared" si="201"/>
        <v>10521</v>
      </c>
      <c r="L201" s="1">
        <f t="shared" si="194"/>
        <v>18889.48</v>
      </c>
      <c r="M201" s="1">
        <f t="shared" si="195"/>
        <v>19330.216</v>
      </c>
      <c r="N201" s="1">
        <f t="shared" si="196"/>
        <v>19574.296</v>
      </c>
      <c r="O201" s="1">
        <f t="shared" si="221"/>
        <v>11870</v>
      </c>
      <c r="P201" s="1">
        <v>2420</v>
      </c>
      <c r="Q201" s="1">
        <v>1900</v>
      </c>
      <c r="R201" s="11">
        <v>360</v>
      </c>
      <c r="S201" s="13">
        <v>1776</v>
      </c>
      <c r="T201" s="13">
        <v>1123</v>
      </c>
      <c r="U201" s="13">
        <v>1172</v>
      </c>
      <c r="V201" s="14">
        <f t="shared" si="202"/>
        <v>4071</v>
      </c>
      <c r="W201" s="13">
        <v>1000</v>
      </c>
      <c r="X201" s="13">
        <f>256/2</f>
        <v>128</v>
      </c>
      <c r="Y201" s="13">
        <v>133.5</v>
      </c>
      <c r="Z201" s="13">
        <v>70</v>
      </c>
      <c r="AA201" s="11">
        <f t="shared" si="197"/>
        <v>9770</v>
      </c>
      <c r="AB201" s="12">
        <f t="shared" si="206"/>
        <v>1424.24</v>
      </c>
      <c r="AC201" s="18">
        <f t="shared" si="191"/>
        <v>8186.48</v>
      </c>
      <c r="AD201" s="17">
        <f t="shared" si="207"/>
        <v>8627.216</v>
      </c>
      <c r="AE201" s="17">
        <f t="shared" si="208"/>
        <v>8871.296</v>
      </c>
      <c r="AF201" s="19">
        <v>55</v>
      </c>
      <c r="AG201" s="13">
        <v>24</v>
      </c>
      <c r="AH201" s="13">
        <v>25</v>
      </c>
      <c r="AI201" s="13">
        <v>6</v>
      </c>
      <c r="AJ201" s="21">
        <v>40</v>
      </c>
      <c r="AK201" s="21">
        <v>4</v>
      </c>
      <c r="AL201" s="21">
        <v>2.5</v>
      </c>
      <c r="AM201" s="21">
        <v>4.2</v>
      </c>
      <c r="AN201" s="13">
        <v>3.4</v>
      </c>
      <c r="AO201" s="13">
        <v>5</v>
      </c>
      <c r="AP201" s="13">
        <v>35</v>
      </c>
      <c r="AQ201" s="11">
        <f t="shared" si="198"/>
        <v>9770</v>
      </c>
      <c r="AR201" s="13">
        <f t="shared" si="222"/>
        <v>684.816</v>
      </c>
      <c r="AS201" s="13">
        <f t="shared" si="223"/>
        <v>440.736</v>
      </c>
      <c r="AT201" s="1">
        <f t="shared" si="209"/>
        <v>85</v>
      </c>
      <c r="AU201" s="1">
        <f t="shared" si="210"/>
        <v>49</v>
      </c>
      <c r="AV201" s="1" t="str">
        <f t="shared" si="224"/>
        <v>105</v>
      </c>
      <c r="AW201" s="1">
        <f t="shared" si="211"/>
        <v>5145</v>
      </c>
      <c r="AX201" s="1">
        <f t="shared" si="212"/>
        <v>80</v>
      </c>
      <c r="AY201" s="1">
        <f t="shared" si="213"/>
        <v>48</v>
      </c>
      <c r="AZ201" s="1" t="str">
        <f t="shared" si="225"/>
        <v>112</v>
      </c>
      <c r="BA201" s="1">
        <f t="shared" si="214"/>
        <v>5376</v>
      </c>
      <c r="BB201" s="1">
        <f t="shared" si="215"/>
        <v>10521</v>
      </c>
      <c r="BC201" s="1">
        <f t="shared" si="216"/>
        <v>25</v>
      </c>
      <c r="BE201" s="1" t="str">
        <f t="shared" si="217"/>
        <v>182</v>
      </c>
      <c r="BI201" s="1">
        <f t="shared" si="218"/>
        <v>18889.48</v>
      </c>
      <c r="BJ201" s="1">
        <f t="shared" si="219"/>
        <v>19330.216</v>
      </c>
      <c r="BK201" s="1">
        <f t="shared" si="220"/>
        <v>19574.296</v>
      </c>
      <c r="BM201" s="1" t="e">
        <f>BI201*#REF!*BL201/1000</f>
        <v>#REF!</v>
      </c>
      <c r="BN201" s="1" t="e">
        <f>BJ201*#REF!*BL201/1000</f>
        <v>#REF!</v>
      </c>
      <c r="BO201" s="1" t="e">
        <f>BK201*#REF!*BL201/1000</f>
        <v>#REF!</v>
      </c>
      <c r="BP201" s="3">
        <v>0.56</v>
      </c>
      <c r="BR201" s="1">
        <f t="shared" si="203"/>
        <v>0</v>
      </c>
      <c r="BS201" s="1">
        <f t="shared" si="204"/>
        <v>0</v>
      </c>
      <c r="BT201" s="1">
        <f t="shared" si="205"/>
        <v>0</v>
      </c>
    </row>
    <row r="202" spans="1:72">
      <c r="A202" s="1">
        <v>199</v>
      </c>
      <c r="B202" s="8" t="s">
        <v>79</v>
      </c>
      <c r="D202" s="1">
        <v>9770</v>
      </c>
      <c r="F202" s="1">
        <v>85</v>
      </c>
      <c r="G202" s="1">
        <v>49</v>
      </c>
      <c r="H202" s="1">
        <v>80</v>
      </c>
      <c r="I202" s="1">
        <v>48</v>
      </c>
      <c r="J202" s="1">
        <v>63</v>
      </c>
      <c r="K202" s="1">
        <f t="shared" si="201"/>
        <v>10521</v>
      </c>
      <c r="L202" s="1">
        <f t="shared" si="194"/>
        <v>18809.48</v>
      </c>
      <c r="M202" s="1">
        <f t="shared" si="195"/>
        <v>19250.216</v>
      </c>
      <c r="N202" s="1">
        <f t="shared" si="196"/>
        <v>19494.296</v>
      </c>
      <c r="O202" s="1">
        <f t="shared" si="221"/>
        <v>11870</v>
      </c>
      <c r="P202" s="1">
        <v>2420</v>
      </c>
      <c r="Q202" s="1">
        <v>1900</v>
      </c>
      <c r="R202" s="11">
        <v>400</v>
      </c>
      <c r="S202" s="13">
        <v>2093</v>
      </c>
      <c r="T202" s="13">
        <v>1399</v>
      </c>
      <c r="U202" s="13">
        <v>1361</v>
      </c>
      <c r="V202" s="14">
        <f t="shared" si="202"/>
        <v>4853</v>
      </c>
      <c r="W202" s="13"/>
      <c r="X202" s="13">
        <f>256/2</f>
        <v>128</v>
      </c>
      <c r="Y202" s="13">
        <v>133.5</v>
      </c>
      <c r="Z202" s="13">
        <v>70</v>
      </c>
      <c r="AA202" s="11">
        <f t="shared" si="197"/>
        <v>9770</v>
      </c>
      <c r="AB202" s="12">
        <f t="shared" si="206"/>
        <v>1424.24</v>
      </c>
      <c r="AC202" s="18">
        <f t="shared" si="191"/>
        <v>7968.48</v>
      </c>
      <c r="AD202" s="17">
        <f t="shared" si="207"/>
        <v>8409.216</v>
      </c>
      <c r="AE202" s="17">
        <f t="shared" si="208"/>
        <v>8653.296</v>
      </c>
      <c r="AF202" s="19">
        <v>55</v>
      </c>
      <c r="AG202" s="13">
        <v>24</v>
      </c>
      <c r="AH202" s="13">
        <v>25</v>
      </c>
      <c r="AI202" s="13">
        <v>6</v>
      </c>
      <c r="AJ202" s="21">
        <v>40</v>
      </c>
      <c r="AK202" s="21">
        <v>4</v>
      </c>
      <c r="AL202" s="21">
        <v>2.5</v>
      </c>
      <c r="AM202" s="21">
        <v>4.2</v>
      </c>
      <c r="AN202" s="13">
        <v>3.4</v>
      </c>
      <c r="AO202" s="13">
        <v>5</v>
      </c>
      <c r="AP202" s="13">
        <v>35</v>
      </c>
      <c r="AQ202" s="11">
        <f t="shared" si="198"/>
        <v>9770</v>
      </c>
      <c r="AR202" s="13">
        <f t="shared" si="222"/>
        <v>684.816</v>
      </c>
      <c r="AS202" s="13">
        <f t="shared" si="223"/>
        <v>440.736</v>
      </c>
      <c r="AT202" s="1">
        <f t="shared" si="209"/>
        <v>85</v>
      </c>
      <c r="AU202" s="1">
        <f t="shared" si="210"/>
        <v>49</v>
      </c>
      <c r="AV202" s="1" t="str">
        <f t="shared" si="224"/>
        <v>105</v>
      </c>
      <c r="AW202" s="1">
        <f t="shared" si="211"/>
        <v>5145</v>
      </c>
      <c r="AX202" s="1">
        <f t="shared" si="212"/>
        <v>80</v>
      </c>
      <c r="AY202" s="1">
        <f t="shared" si="213"/>
        <v>48</v>
      </c>
      <c r="AZ202" s="1" t="str">
        <f t="shared" si="225"/>
        <v>112</v>
      </c>
      <c r="BA202" s="1">
        <f t="shared" si="214"/>
        <v>5376</v>
      </c>
      <c r="BB202" s="1">
        <f t="shared" si="215"/>
        <v>10521</v>
      </c>
      <c r="BC202" s="1">
        <f t="shared" si="216"/>
        <v>63</v>
      </c>
      <c r="BE202" s="1" t="str">
        <f t="shared" si="217"/>
        <v>320</v>
      </c>
      <c r="BI202" s="1">
        <f t="shared" si="218"/>
        <v>18809.48</v>
      </c>
      <c r="BJ202" s="1">
        <f t="shared" si="219"/>
        <v>19250.216</v>
      </c>
      <c r="BK202" s="1">
        <f t="shared" si="220"/>
        <v>19494.296</v>
      </c>
      <c r="BM202" s="1" t="e">
        <f>BI202*#REF!*BL202/1000</f>
        <v>#REF!</v>
      </c>
      <c r="BN202" s="1" t="e">
        <f>BJ202*#REF!*BL202/1000</f>
        <v>#REF!</v>
      </c>
      <c r="BO202" s="1" t="e">
        <f>BK202*#REF!*BL202/1000</f>
        <v>#REF!</v>
      </c>
      <c r="BP202" s="3">
        <v>0.54</v>
      </c>
      <c r="BR202" s="1">
        <f t="shared" si="203"/>
        <v>0</v>
      </c>
      <c r="BS202" s="1">
        <f t="shared" si="204"/>
        <v>0</v>
      </c>
      <c r="BT202" s="1">
        <f t="shared" si="205"/>
        <v>0</v>
      </c>
    </row>
    <row r="203" spans="1:72">
      <c r="A203" s="1">
        <v>200</v>
      </c>
      <c r="B203" s="8" t="s">
        <v>79</v>
      </c>
      <c r="D203" s="1">
        <v>9770</v>
      </c>
      <c r="F203" s="1">
        <v>85</v>
      </c>
      <c r="G203" s="1">
        <v>49</v>
      </c>
      <c r="H203" s="1">
        <v>80</v>
      </c>
      <c r="I203" s="1">
        <v>48</v>
      </c>
      <c r="J203" s="1">
        <v>63</v>
      </c>
      <c r="K203" s="1">
        <f t="shared" si="201"/>
        <v>10521</v>
      </c>
      <c r="L203" s="1">
        <f t="shared" si="194"/>
        <v>20908.48</v>
      </c>
      <c r="M203" s="1">
        <f t="shared" si="195"/>
        <v>21349.216</v>
      </c>
      <c r="N203" s="1">
        <f t="shared" si="196"/>
        <v>21593.296</v>
      </c>
      <c r="O203" s="1">
        <f t="shared" si="221"/>
        <v>11870</v>
      </c>
      <c r="P203" s="1">
        <v>2420</v>
      </c>
      <c r="Q203" s="1">
        <v>1900</v>
      </c>
      <c r="R203" s="11" t="s">
        <v>77</v>
      </c>
      <c r="S203" s="13">
        <v>2167</v>
      </c>
      <c r="T203" s="13">
        <v>1771</v>
      </c>
      <c r="U203" s="13">
        <v>1532</v>
      </c>
      <c r="V203" s="14">
        <f t="shared" si="202"/>
        <v>5470</v>
      </c>
      <c r="W203" s="13">
        <v>1480</v>
      </c>
      <c r="X203" s="13">
        <f>256/2</f>
        <v>128</v>
      </c>
      <c r="Y203" s="13">
        <v>133.5</v>
      </c>
      <c r="Z203" s="13">
        <v>71</v>
      </c>
      <c r="AA203" s="11">
        <f t="shared" si="197"/>
        <v>9770</v>
      </c>
      <c r="AB203" s="12">
        <f t="shared" si="206"/>
        <v>1425.24</v>
      </c>
      <c r="AC203" s="18">
        <f t="shared" si="191"/>
        <v>10067.48</v>
      </c>
      <c r="AD203" s="17">
        <f t="shared" si="207"/>
        <v>10508.216</v>
      </c>
      <c r="AE203" s="17">
        <f t="shared" si="208"/>
        <v>10752.296</v>
      </c>
      <c r="AF203" s="19">
        <v>55</v>
      </c>
      <c r="AG203" s="13">
        <v>24</v>
      </c>
      <c r="AH203" s="13">
        <v>25</v>
      </c>
      <c r="AI203" s="13">
        <v>6</v>
      </c>
      <c r="AJ203" s="21">
        <v>40</v>
      </c>
      <c r="AK203" s="21">
        <v>4</v>
      </c>
      <c r="AL203" s="21">
        <v>2.5</v>
      </c>
      <c r="AM203" s="21">
        <v>4.2</v>
      </c>
      <c r="AN203" s="13">
        <v>3.4</v>
      </c>
      <c r="AO203" s="13">
        <v>5</v>
      </c>
      <c r="AP203" s="13">
        <v>35</v>
      </c>
      <c r="AQ203" s="11">
        <f t="shared" si="198"/>
        <v>9770</v>
      </c>
      <c r="AR203" s="13">
        <f t="shared" si="222"/>
        <v>684.816</v>
      </c>
      <c r="AS203" s="13">
        <f t="shared" si="223"/>
        <v>440.736</v>
      </c>
      <c r="AT203" s="1">
        <f t="shared" si="209"/>
        <v>85</v>
      </c>
      <c r="AU203" s="1">
        <f t="shared" si="210"/>
        <v>49</v>
      </c>
      <c r="AV203" s="1" t="str">
        <f t="shared" si="224"/>
        <v>105</v>
      </c>
      <c r="AW203" s="1">
        <f t="shared" si="211"/>
        <v>5145</v>
      </c>
      <c r="AX203" s="1">
        <f t="shared" si="212"/>
        <v>80</v>
      </c>
      <c r="AY203" s="1">
        <f t="shared" si="213"/>
        <v>48</v>
      </c>
      <c r="AZ203" s="1" t="str">
        <f t="shared" si="225"/>
        <v>112</v>
      </c>
      <c r="BA203" s="1">
        <f t="shared" si="214"/>
        <v>5376</v>
      </c>
      <c r="BB203" s="1">
        <f t="shared" si="215"/>
        <v>10521</v>
      </c>
      <c r="BC203" s="1">
        <f t="shared" si="216"/>
        <v>63</v>
      </c>
      <c r="BE203" s="1" t="str">
        <f t="shared" si="217"/>
        <v>320</v>
      </c>
      <c r="BI203" s="1">
        <f t="shared" si="218"/>
        <v>20908.48</v>
      </c>
      <c r="BJ203" s="1">
        <f t="shared" si="219"/>
        <v>21349.216</v>
      </c>
      <c r="BK203" s="1">
        <f t="shared" si="220"/>
        <v>21593.296</v>
      </c>
      <c r="BM203" s="1" t="e">
        <f>BI203*#REF!*BL203/1000</f>
        <v>#REF!</v>
      </c>
      <c r="BN203" s="1" t="e">
        <f>BJ203*#REF!*BL203/1000</f>
        <v>#REF!</v>
      </c>
      <c r="BO203" s="1" t="e">
        <f>BK203*#REF!*BL203/1000</f>
        <v>#REF!</v>
      </c>
      <c r="BP203" s="3">
        <v>0.53</v>
      </c>
      <c r="BR203" s="1">
        <f t="shared" si="203"/>
        <v>0</v>
      </c>
      <c r="BS203" s="1">
        <f t="shared" si="204"/>
        <v>0</v>
      </c>
      <c r="BT203" s="1">
        <f t="shared" si="205"/>
        <v>0</v>
      </c>
    </row>
    <row r="204" spans="1:72">
      <c r="A204" s="1">
        <v>201</v>
      </c>
      <c r="B204" s="8" t="s">
        <v>79</v>
      </c>
      <c r="D204" s="1">
        <v>9770</v>
      </c>
      <c r="F204" s="1">
        <v>85</v>
      </c>
      <c r="G204" s="1">
        <v>49</v>
      </c>
      <c r="H204" s="1">
        <v>80</v>
      </c>
      <c r="I204" s="1">
        <v>48</v>
      </c>
      <c r="J204" s="1">
        <v>63</v>
      </c>
      <c r="K204" s="1">
        <f t="shared" si="201"/>
        <v>10521</v>
      </c>
      <c r="L204" s="1">
        <f t="shared" si="194"/>
        <v>22288.3</v>
      </c>
      <c r="M204" s="1">
        <f t="shared" si="195"/>
        <v>22729.036</v>
      </c>
      <c r="N204" s="1">
        <f t="shared" si="196"/>
        <v>22973.116</v>
      </c>
      <c r="O204" s="1">
        <f t="shared" si="221"/>
        <v>11870</v>
      </c>
      <c r="P204" s="1">
        <v>2420</v>
      </c>
      <c r="Q204" s="1">
        <v>1900</v>
      </c>
      <c r="R204" s="11" t="s">
        <v>78</v>
      </c>
      <c r="S204" s="13">
        <v>2316</v>
      </c>
      <c r="T204" s="13">
        <v>2065</v>
      </c>
      <c r="U204" s="13">
        <v>1624</v>
      </c>
      <c r="V204" s="14">
        <f t="shared" si="202"/>
        <v>6005</v>
      </c>
      <c r="W204" s="13">
        <v>2000</v>
      </c>
      <c r="X204" s="13">
        <f>285/2</f>
        <v>142.5</v>
      </c>
      <c r="Y204" s="13">
        <v>133.5</v>
      </c>
      <c r="Z204" s="13">
        <v>80</v>
      </c>
      <c r="AA204" s="11">
        <f t="shared" si="197"/>
        <v>9770</v>
      </c>
      <c r="AB204" s="12">
        <f t="shared" si="206"/>
        <v>1587.65</v>
      </c>
      <c r="AC204" s="18">
        <f t="shared" si="191"/>
        <v>11447.3</v>
      </c>
      <c r="AD204" s="17">
        <f t="shared" si="207"/>
        <v>11888.036</v>
      </c>
      <c r="AE204" s="17">
        <f t="shared" si="208"/>
        <v>12132.116</v>
      </c>
      <c r="AF204" s="19">
        <v>55</v>
      </c>
      <c r="AG204" s="13">
        <v>24</v>
      </c>
      <c r="AH204" s="13">
        <v>25</v>
      </c>
      <c r="AI204" s="13">
        <v>6</v>
      </c>
      <c r="AJ204" s="21">
        <v>40</v>
      </c>
      <c r="AK204" s="21">
        <v>4</v>
      </c>
      <c r="AL204" s="21">
        <v>2.5</v>
      </c>
      <c r="AM204" s="21">
        <v>4.2</v>
      </c>
      <c r="AN204" s="13">
        <v>3.4</v>
      </c>
      <c r="AO204" s="13">
        <v>5</v>
      </c>
      <c r="AP204" s="13">
        <v>35</v>
      </c>
      <c r="AQ204" s="11">
        <f t="shared" si="198"/>
        <v>9770</v>
      </c>
      <c r="AR204" s="13">
        <f t="shared" si="222"/>
        <v>684.816</v>
      </c>
      <c r="AS204" s="13">
        <f t="shared" si="223"/>
        <v>440.736</v>
      </c>
      <c r="AT204" s="1">
        <f t="shared" si="209"/>
        <v>85</v>
      </c>
      <c r="AU204" s="1">
        <f t="shared" si="210"/>
        <v>49</v>
      </c>
      <c r="AV204" s="1" t="str">
        <f t="shared" si="224"/>
        <v>105</v>
      </c>
      <c r="AW204" s="1">
        <f t="shared" si="211"/>
        <v>5145</v>
      </c>
      <c r="AX204" s="1">
        <f t="shared" si="212"/>
        <v>80</v>
      </c>
      <c r="AY204" s="1">
        <f t="shared" si="213"/>
        <v>48</v>
      </c>
      <c r="AZ204" s="1" t="str">
        <f t="shared" si="225"/>
        <v>112</v>
      </c>
      <c r="BA204" s="1">
        <f t="shared" si="214"/>
        <v>5376</v>
      </c>
      <c r="BB204" s="1">
        <f t="shared" si="215"/>
        <v>10521</v>
      </c>
      <c r="BC204" s="1">
        <f t="shared" si="216"/>
        <v>63</v>
      </c>
      <c r="BE204" s="1" t="str">
        <f t="shared" si="217"/>
        <v>320</v>
      </c>
      <c r="BI204" s="1">
        <f t="shared" si="218"/>
        <v>22288.3</v>
      </c>
      <c r="BJ204" s="1">
        <f t="shared" si="219"/>
        <v>22729.036</v>
      </c>
      <c r="BK204" s="1">
        <f t="shared" si="220"/>
        <v>22973.116</v>
      </c>
      <c r="BM204" s="1" t="e">
        <f>BI204*#REF!*BL204/1000</f>
        <v>#REF!</v>
      </c>
      <c r="BN204" s="1" t="e">
        <f>BJ204*#REF!*BL204/1000</f>
        <v>#REF!</v>
      </c>
      <c r="BO204" s="1" t="e">
        <f>BK204*#REF!*BL204/1000</f>
        <v>#REF!</v>
      </c>
      <c r="BP204" s="3">
        <v>0.5</v>
      </c>
      <c r="BR204" s="1">
        <f t="shared" si="203"/>
        <v>0</v>
      </c>
      <c r="BS204" s="1">
        <f t="shared" si="204"/>
        <v>0</v>
      </c>
      <c r="BT204" s="1">
        <f t="shared" si="205"/>
        <v>0</v>
      </c>
    </row>
    <row r="205" spans="1:72">
      <c r="A205" s="1">
        <v>202</v>
      </c>
      <c r="B205" s="8" t="s">
        <v>79</v>
      </c>
      <c r="D205" s="1">
        <v>9770</v>
      </c>
      <c r="F205" s="1">
        <v>85</v>
      </c>
      <c r="G205" s="1">
        <v>49</v>
      </c>
      <c r="H205" s="1">
        <v>80</v>
      </c>
      <c r="I205" s="1">
        <v>48</v>
      </c>
      <c r="J205" s="1">
        <v>63</v>
      </c>
      <c r="K205" s="1">
        <f t="shared" si="201"/>
        <v>10521</v>
      </c>
      <c r="L205" s="1">
        <f t="shared" si="194"/>
        <v>22656.3</v>
      </c>
      <c r="M205" s="1">
        <f t="shared" si="195"/>
        <v>23097.036</v>
      </c>
      <c r="N205" s="1">
        <f t="shared" si="196"/>
        <v>23341.116</v>
      </c>
      <c r="O205" s="1">
        <f t="shared" si="221"/>
        <v>11870</v>
      </c>
      <c r="P205" s="1">
        <v>2420</v>
      </c>
      <c r="Q205" s="1">
        <v>1900</v>
      </c>
      <c r="R205" s="11" t="s">
        <v>80</v>
      </c>
      <c r="S205" s="13">
        <v>2316</v>
      </c>
      <c r="T205" s="13">
        <v>2065</v>
      </c>
      <c r="U205" s="13">
        <v>1624</v>
      </c>
      <c r="V205" s="14">
        <f t="shared" si="202"/>
        <v>6005</v>
      </c>
      <c r="W205" s="13">
        <f>1184*2</f>
        <v>2368</v>
      </c>
      <c r="X205" s="13">
        <f>285/2</f>
        <v>142.5</v>
      </c>
      <c r="Y205" s="13">
        <v>133.5</v>
      </c>
      <c r="Z205" s="13">
        <v>80</v>
      </c>
      <c r="AA205" s="11">
        <f t="shared" si="197"/>
        <v>9770</v>
      </c>
      <c r="AB205" s="12">
        <f t="shared" si="206"/>
        <v>1587.65</v>
      </c>
      <c r="AC205" s="18">
        <f t="shared" si="191"/>
        <v>11815.3</v>
      </c>
      <c r="AD205" s="17">
        <f t="shared" si="207"/>
        <v>12256.036</v>
      </c>
      <c r="AE205" s="17">
        <f t="shared" si="208"/>
        <v>12500.116</v>
      </c>
      <c r="AF205" s="19">
        <v>55</v>
      </c>
      <c r="AG205" s="13">
        <v>24</v>
      </c>
      <c r="AH205" s="13">
        <v>25</v>
      </c>
      <c r="AI205" s="13">
        <v>6</v>
      </c>
      <c r="AJ205" s="21">
        <v>40</v>
      </c>
      <c r="AK205" s="21">
        <v>4</v>
      </c>
      <c r="AL205" s="21">
        <v>2.5</v>
      </c>
      <c r="AM205" s="21">
        <v>4.2</v>
      </c>
      <c r="AN205" s="13">
        <v>3.4</v>
      </c>
      <c r="AO205" s="13">
        <v>5</v>
      </c>
      <c r="AP205" s="13">
        <v>35</v>
      </c>
      <c r="AQ205" s="11">
        <f t="shared" si="198"/>
        <v>9770</v>
      </c>
      <c r="AR205" s="13">
        <f t="shared" si="222"/>
        <v>684.816</v>
      </c>
      <c r="AS205" s="13">
        <f t="shared" si="223"/>
        <v>440.736</v>
      </c>
      <c r="AT205" s="1">
        <f t="shared" si="209"/>
        <v>85</v>
      </c>
      <c r="AU205" s="1">
        <f t="shared" si="210"/>
        <v>49</v>
      </c>
      <c r="AV205" s="1" t="str">
        <f t="shared" si="224"/>
        <v>105</v>
      </c>
      <c r="AW205" s="1">
        <f t="shared" si="211"/>
        <v>5145</v>
      </c>
      <c r="AX205" s="1">
        <f t="shared" si="212"/>
        <v>80</v>
      </c>
      <c r="AY205" s="1">
        <f t="shared" si="213"/>
        <v>48</v>
      </c>
      <c r="AZ205" s="1" t="str">
        <f t="shared" si="225"/>
        <v>112</v>
      </c>
      <c r="BA205" s="1">
        <f t="shared" si="214"/>
        <v>5376</v>
      </c>
      <c r="BB205" s="1">
        <f t="shared" si="215"/>
        <v>10521</v>
      </c>
      <c r="BC205" s="1">
        <f t="shared" si="216"/>
        <v>63</v>
      </c>
      <c r="BE205" s="1" t="str">
        <f t="shared" si="217"/>
        <v>320</v>
      </c>
      <c r="BI205" s="1">
        <f t="shared" si="218"/>
        <v>22656.3</v>
      </c>
      <c r="BJ205" s="1">
        <f t="shared" si="219"/>
        <v>23097.036</v>
      </c>
      <c r="BK205" s="1">
        <f t="shared" si="220"/>
        <v>23341.116</v>
      </c>
      <c r="BM205" s="1" t="e">
        <f>BI205*#REF!*BL205/1000</f>
        <v>#REF!</v>
      </c>
      <c r="BN205" s="1" t="e">
        <f>BJ205*#REF!*BL205/1000</f>
        <v>#REF!</v>
      </c>
      <c r="BO205" s="1" t="e">
        <f>BK205*#REF!*BL205/1000</f>
        <v>#REF!</v>
      </c>
      <c r="BP205" s="3">
        <v>0.58</v>
      </c>
      <c r="BR205" s="1">
        <f t="shared" si="203"/>
        <v>0</v>
      </c>
      <c r="BS205" s="1">
        <f t="shared" si="204"/>
        <v>0</v>
      </c>
      <c r="BT205" s="1">
        <f t="shared" si="205"/>
        <v>0</v>
      </c>
    </row>
    <row r="206" spans="1:72">
      <c r="A206" s="1">
        <v>203</v>
      </c>
      <c r="B206" s="8" t="s">
        <v>79</v>
      </c>
      <c r="D206" s="1">
        <v>9770</v>
      </c>
      <c r="F206" s="1">
        <v>85</v>
      </c>
      <c r="G206" s="1">
        <v>49</v>
      </c>
      <c r="H206" s="1">
        <v>80</v>
      </c>
      <c r="I206" s="1">
        <v>48</v>
      </c>
      <c r="J206" s="1">
        <v>107</v>
      </c>
      <c r="K206" s="1">
        <f t="shared" si="201"/>
        <v>10521</v>
      </c>
      <c r="L206" s="1">
        <f t="shared" si="194"/>
        <v>23699.3</v>
      </c>
      <c r="M206" s="1">
        <f t="shared" si="195"/>
        <v>24140.036</v>
      </c>
      <c r="N206" s="1">
        <f t="shared" si="196"/>
        <v>24384.116</v>
      </c>
      <c r="O206" s="1">
        <f t="shared" si="221"/>
        <v>11870</v>
      </c>
      <c r="P206" s="1">
        <v>2420</v>
      </c>
      <c r="Q206" s="1">
        <v>1900</v>
      </c>
      <c r="R206" s="11" t="s">
        <v>81</v>
      </c>
      <c r="S206" s="13">
        <v>2316</v>
      </c>
      <c r="T206" s="13">
        <v>2065</v>
      </c>
      <c r="U206" s="13">
        <v>1624</v>
      </c>
      <c r="V206" s="14">
        <f t="shared" ref="V206:V216" si="226">S206+T206+U206</f>
        <v>6005</v>
      </c>
      <c r="W206" s="13">
        <f>1620*2</f>
        <v>3240</v>
      </c>
      <c r="X206" s="13">
        <f>285/2</f>
        <v>142.5</v>
      </c>
      <c r="Y206" s="13">
        <v>133.5</v>
      </c>
      <c r="Z206" s="13">
        <v>80</v>
      </c>
      <c r="AA206" s="11">
        <f t="shared" si="197"/>
        <v>9770</v>
      </c>
      <c r="AB206" s="12">
        <f t="shared" si="206"/>
        <v>1587.65</v>
      </c>
      <c r="AC206" s="18">
        <f t="shared" si="191"/>
        <v>12687.3</v>
      </c>
      <c r="AD206" s="17">
        <f t="shared" si="207"/>
        <v>13128.036</v>
      </c>
      <c r="AE206" s="17">
        <f t="shared" si="208"/>
        <v>13372.116</v>
      </c>
      <c r="AF206" s="19">
        <v>55</v>
      </c>
      <c r="AG206" s="13">
        <v>24</v>
      </c>
      <c r="AH206" s="13">
        <v>25</v>
      </c>
      <c r="AI206" s="13">
        <v>6</v>
      </c>
      <c r="AJ206" s="21">
        <v>40</v>
      </c>
      <c r="AK206" s="21">
        <v>4</v>
      </c>
      <c r="AL206" s="21">
        <v>2.5</v>
      </c>
      <c r="AM206" s="21">
        <v>4.2</v>
      </c>
      <c r="AN206" s="13">
        <v>3.4</v>
      </c>
      <c r="AO206" s="13">
        <v>5</v>
      </c>
      <c r="AP206" s="13">
        <v>35</v>
      </c>
      <c r="AQ206" s="11">
        <f t="shared" si="198"/>
        <v>9770</v>
      </c>
      <c r="AR206" s="13">
        <f t="shared" si="222"/>
        <v>684.816</v>
      </c>
      <c r="AS206" s="13">
        <f t="shared" si="223"/>
        <v>440.736</v>
      </c>
      <c r="AT206" s="1">
        <f t="shared" si="209"/>
        <v>85</v>
      </c>
      <c r="AU206" s="1">
        <f t="shared" si="210"/>
        <v>49</v>
      </c>
      <c r="AV206" s="1" t="str">
        <f t="shared" si="224"/>
        <v>105</v>
      </c>
      <c r="AW206" s="1">
        <f t="shared" si="211"/>
        <v>5145</v>
      </c>
      <c r="AX206" s="1">
        <f t="shared" si="212"/>
        <v>80</v>
      </c>
      <c r="AY206" s="1">
        <f t="shared" si="213"/>
        <v>48</v>
      </c>
      <c r="AZ206" s="1" t="str">
        <f t="shared" si="225"/>
        <v>112</v>
      </c>
      <c r="BA206" s="1">
        <f t="shared" si="214"/>
        <v>5376</v>
      </c>
      <c r="BB206" s="1">
        <f t="shared" si="215"/>
        <v>10521</v>
      </c>
      <c r="BC206" s="1">
        <f t="shared" si="216"/>
        <v>107</v>
      </c>
      <c r="BE206" s="1" t="str">
        <f t="shared" si="217"/>
        <v>491</v>
      </c>
      <c r="BI206" s="1">
        <f t="shared" si="218"/>
        <v>23699.3</v>
      </c>
      <c r="BJ206" s="1">
        <f t="shared" si="219"/>
        <v>24140.036</v>
      </c>
      <c r="BK206" s="1">
        <f t="shared" si="220"/>
        <v>24384.116</v>
      </c>
      <c r="BM206" s="1" t="e">
        <f>BI206*#REF!*BL206/1000</f>
        <v>#REF!</v>
      </c>
      <c r="BN206" s="1" t="e">
        <f>BJ206*#REF!*BL206/1000</f>
        <v>#REF!</v>
      </c>
      <c r="BO206" s="1" t="e">
        <f>BK206*#REF!*BL206/1000</f>
        <v>#REF!</v>
      </c>
      <c r="BP206" s="3">
        <v>0.56</v>
      </c>
      <c r="BR206" s="1">
        <f t="shared" si="203"/>
        <v>0</v>
      </c>
      <c r="BS206" s="1">
        <f t="shared" si="204"/>
        <v>0</v>
      </c>
      <c r="BT206" s="1">
        <f t="shared" si="205"/>
        <v>0</v>
      </c>
    </row>
    <row r="207" spans="1:72">
      <c r="A207" s="1">
        <v>204</v>
      </c>
      <c r="B207" s="8" t="s">
        <v>79</v>
      </c>
      <c r="D207" s="1">
        <v>9770</v>
      </c>
      <c r="F207" s="1">
        <v>85</v>
      </c>
      <c r="G207" s="1">
        <v>49</v>
      </c>
      <c r="H207" s="1">
        <v>80</v>
      </c>
      <c r="I207" s="1">
        <v>48</v>
      </c>
      <c r="J207" s="1">
        <v>107</v>
      </c>
      <c r="K207" s="1">
        <f t="shared" si="201"/>
        <v>10521</v>
      </c>
      <c r="L207" s="1">
        <f t="shared" si="194"/>
        <v>23919.3</v>
      </c>
      <c r="M207" s="1">
        <f t="shared" si="195"/>
        <v>24360.036</v>
      </c>
      <c r="N207" s="1">
        <f t="shared" si="196"/>
        <v>24604.116</v>
      </c>
      <c r="O207" s="1">
        <f t="shared" si="221"/>
        <v>11870</v>
      </c>
      <c r="P207" s="1">
        <v>2420</v>
      </c>
      <c r="Q207" s="1">
        <v>1900</v>
      </c>
      <c r="R207" s="11" t="s">
        <v>82</v>
      </c>
      <c r="S207" s="13">
        <v>2316</v>
      </c>
      <c r="T207" s="13">
        <v>2065</v>
      </c>
      <c r="U207" s="13">
        <v>1624</v>
      </c>
      <c r="V207" s="14">
        <f t="shared" si="226"/>
        <v>6005</v>
      </c>
      <c r="W207" s="13">
        <f>1730*2</f>
        <v>3460</v>
      </c>
      <c r="X207" s="13">
        <f>285/2</f>
        <v>142.5</v>
      </c>
      <c r="Y207" s="13">
        <v>133.5</v>
      </c>
      <c r="Z207" s="13">
        <v>80</v>
      </c>
      <c r="AA207" s="11">
        <f t="shared" si="197"/>
        <v>9770</v>
      </c>
      <c r="AB207" s="12">
        <f t="shared" si="206"/>
        <v>1587.65</v>
      </c>
      <c r="AC207" s="18">
        <f t="shared" si="191"/>
        <v>12907.3</v>
      </c>
      <c r="AD207" s="17">
        <f t="shared" si="207"/>
        <v>13348.036</v>
      </c>
      <c r="AE207" s="17">
        <f t="shared" si="208"/>
        <v>13592.116</v>
      </c>
      <c r="AF207" s="19">
        <v>55</v>
      </c>
      <c r="AG207" s="13">
        <v>24</v>
      </c>
      <c r="AH207" s="13">
        <v>25</v>
      </c>
      <c r="AI207" s="13">
        <v>6</v>
      </c>
      <c r="AJ207" s="21">
        <v>40</v>
      </c>
      <c r="AK207" s="21">
        <v>4</v>
      </c>
      <c r="AL207" s="21">
        <v>2.5</v>
      </c>
      <c r="AM207" s="21">
        <v>4.2</v>
      </c>
      <c r="AN207" s="13">
        <v>3.4</v>
      </c>
      <c r="AO207" s="13">
        <v>5</v>
      </c>
      <c r="AP207" s="13">
        <v>35</v>
      </c>
      <c r="AQ207" s="11">
        <f t="shared" si="198"/>
        <v>9770</v>
      </c>
      <c r="AR207" s="13">
        <f t="shared" si="222"/>
        <v>684.816</v>
      </c>
      <c r="AS207" s="13">
        <f t="shared" si="223"/>
        <v>440.736</v>
      </c>
      <c r="AT207" s="1">
        <f t="shared" si="209"/>
        <v>85</v>
      </c>
      <c r="AU207" s="1">
        <f t="shared" si="210"/>
        <v>49</v>
      </c>
      <c r="AV207" s="1" t="str">
        <f t="shared" si="224"/>
        <v>105</v>
      </c>
      <c r="AW207" s="1">
        <f t="shared" si="211"/>
        <v>5145</v>
      </c>
      <c r="AX207" s="1">
        <f t="shared" si="212"/>
        <v>80</v>
      </c>
      <c r="AY207" s="1">
        <f t="shared" si="213"/>
        <v>48</v>
      </c>
      <c r="AZ207" s="1" t="str">
        <f t="shared" si="225"/>
        <v>112</v>
      </c>
      <c r="BA207" s="1">
        <f t="shared" si="214"/>
        <v>5376</v>
      </c>
      <c r="BB207" s="1">
        <f t="shared" si="215"/>
        <v>10521</v>
      </c>
      <c r="BC207" s="1">
        <f t="shared" si="216"/>
        <v>107</v>
      </c>
      <c r="BE207" s="1" t="str">
        <f t="shared" si="217"/>
        <v>491</v>
      </c>
      <c r="BI207" s="1">
        <f t="shared" si="218"/>
        <v>23919.3</v>
      </c>
      <c r="BJ207" s="1">
        <f t="shared" si="219"/>
        <v>24360.036</v>
      </c>
      <c r="BK207" s="1">
        <f t="shared" si="220"/>
        <v>24604.116</v>
      </c>
      <c r="BM207" s="1" t="e">
        <f>BI207*#REF!*BL207/1000</f>
        <v>#REF!</v>
      </c>
      <c r="BN207" s="1" t="e">
        <f>BJ207*#REF!*BL207/1000</f>
        <v>#REF!</v>
      </c>
      <c r="BO207" s="1" t="e">
        <f>BK207*#REF!*BL207/1000</f>
        <v>#REF!</v>
      </c>
      <c r="BP207" s="3">
        <v>0.55</v>
      </c>
      <c r="BR207" s="1">
        <f t="shared" si="203"/>
        <v>0</v>
      </c>
      <c r="BS207" s="1">
        <f t="shared" si="204"/>
        <v>0</v>
      </c>
      <c r="BT207" s="1">
        <f t="shared" si="205"/>
        <v>0</v>
      </c>
    </row>
    <row r="208" spans="1:72">
      <c r="A208" s="1">
        <v>205</v>
      </c>
      <c r="B208" s="8" t="s">
        <v>79</v>
      </c>
      <c r="D208" s="1">
        <v>9770</v>
      </c>
      <c r="F208" s="1">
        <v>85</v>
      </c>
      <c r="G208" s="1">
        <v>49</v>
      </c>
      <c r="H208" s="1">
        <v>80</v>
      </c>
      <c r="I208" s="1">
        <v>48</v>
      </c>
      <c r="J208" s="1">
        <v>63</v>
      </c>
      <c r="K208" s="1">
        <f t="shared" si="201"/>
        <v>10521</v>
      </c>
      <c r="L208" s="1">
        <f t="shared" si="194"/>
        <v>24205.12</v>
      </c>
      <c r="M208" s="1">
        <f t="shared" si="195"/>
        <v>24645.856</v>
      </c>
      <c r="N208" s="1">
        <f t="shared" si="196"/>
        <v>24889.936</v>
      </c>
      <c r="O208" s="1">
        <f t="shared" si="221"/>
        <v>11870</v>
      </c>
      <c r="P208" s="1">
        <v>2420</v>
      </c>
      <c r="Q208" s="1">
        <v>1900</v>
      </c>
      <c r="R208" s="11" t="s">
        <v>83</v>
      </c>
      <c r="S208" s="13">
        <v>2571</v>
      </c>
      <c r="T208" s="13">
        <v>2405</v>
      </c>
      <c r="U208" s="13">
        <v>1839</v>
      </c>
      <c r="V208" s="14">
        <f t="shared" si="226"/>
        <v>6815</v>
      </c>
      <c r="W208" s="13">
        <v>2800</v>
      </c>
      <c r="X208" s="13">
        <f>314/2</f>
        <v>157</v>
      </c>
      <c r="Y208" s="13">
        <v>133.5</v>
      </c>
      <c r="Z208" s="13">
        <v>80</v>
      </c>
      <c r="AA208" s="11">
        <f t="shared" si="197"/>
        <v>9770</v>
      </c>
      <c r="AB208" s="12">
        <f t="shared" si="206"/>
        <v>1741.06</v>
      </c>
      <c r="AC208" s="18">
        <f t="shared" si="191"/>
        <v>13364.12</v>
      </c>
      <c r="AD208" s="17">
        <f t="shared" si="207"/>
        <v>13804.856</v>
      </c>
      <c r="AE208" s="17">
        <f t="shared" si="208"/>
        <v>14048.936</v>
      </c>
      <c r="AF208" s="19">
        <v>55</v>
      </c>
      <c r="AG208" s="13">
        <v>24</v>
      </c>
      <c r="AH208" s="13">
        <v>25</v>
      </c>
      <c r="AI208" s="13">
        <v>6</v>
      </c>
      <c r="AJ208" s="21">
        <v>40</v>
      </c>
      <c r="AK208" s="21">
        <v>4</v>
      </c>
      <c r="AL208" s="21">
        <v>2.5</v>
      </c>
      <c r="AM208" s="21">
        <v>4.2</v>
      </c>
      <c r="AN208" s="13">
        <v>3.4</v>
      </c>
      <c r="AO208" s="13">
        <v>5</v>
      </c>
      <c r="AP208" s="13">
        <v>35</v>
      </c>
      <c r="AQ208" s="11">
        <f t="shared" si="198"/>
        <v>9770</v>
      </c>
      <c r="AR208" s="13">
        <f t="shared" si="222"/>
        <v>684.816</v>
      </c>
      <c r="AS208" s="13">
        <f t="shared" si="223"/>
        <v>440.736</v>
      </c>
      <c r="AT208" s="1">
        <f t="shared" si="209"/>
        <v>85</v>
      </c>
      <c r="AU208" s="1">
        <f t="shared" si="210"/>
        <v>49</v>
      </c>
      <c r="AV208" s="1" t="str">
        <f t="shared" si="224"/>
        <v>105</v>
      </c>
      <c r="AW208" s="1">
        <f t="shared" si="211"/>
        <v>5145</v>
      </c>
      <c r="AX208" s="1">
        <f t="shared" si="212"/>
        <v>80</v>
      </c>
      <c r="AY208" s="1">
        <f t="shared" si="213"/>
        <v>48</v>
      </c>
      <c r="AZ208" s="1" t="str">
        <f t="shared" si="225"/>
        <v>112</v>
      </c>
      <c r="BA208" s="1">
        <f t="shared" si="214"/>
        <v>5376</v>
      </c>
      <c r="BB208" s="1">
        <f t="shared" si="215"/>
        <v>10521</v>
      </c>
      <c r="BC208" s="1">
        <f t="shared" si="216"/>
        <v>63</v>
      </c>
      <c r="BE208" s="1" t="str">
        <f t="shared" si="217"/>
        <v>320</v>
      </c>
      <c r="BI208" s="1">
        <f t="shared" si="218"/>
        <v>24205.12</v>
      </c>
      <c r="BJ208" s="1">
        <f t="shared" si="219"/>
        <v>24645.856</v>
      </c>
      <c r="BK208" s="1">
        <f t="shared" si="220"/>
        <v>24889.936</v>
      </c>
      <c r="BM208" s="1" t="e">
        <f>BI208*#REF!*BL208/1000</f>
        <v>#REF!</v>
      </c>
      <c r="BN208" s="1" t="e">
        <f>BJ208*#REF!*BL208/1000</f>
        <v>#REF!</v>
      </c>
      <c r="BO208" s="1" t="e">
        <f>BK208*#REF!*BL208/1000</f>
        <v>#REF!</v>
      </c>
      <c r="BP208" s="3">
        <v>0.54</v>
      </c>
      <c r="BR208" s="1">
        <f t="shared" si="203"/>
        <v>0</v>
      </c>
      <c r="BS208" s="1">
        <f t="shared" si="204"/>
        <v>0</v>
      </c>
      <c r="BT208" s="1">
        <f t="shared" si="205"/>
        <v>0</v>
      </c>
    </row>
    <row r="209" spans="1:72">
      <c r="A209" s="1">
        <v>206</v>
      </c>
      <c r="B209" s="8" t="s">
        <v>79</v>
      </c>
      <c r="D209" s="1">
        <v>9770</v>
      </c>
      <c r="F209" s="1">
        <v>85</v>
      </c>
      <c r="G209" s="1">
        <v>49</v>
      </c>
      <c r="H209" s="1">
        <v>80</v>
      </c>
      <c r="I209" s="1">
        <v>48</v>
      </c>
      <c r="J209" s="1">
        <v>107</v>
      </c>
      <c r="K209" s="1">
        <f t="shared" si="201"/>
        <v>10521</v>
      </c>
      <c r="L209" s="1">
        <f t="shared" si="194"/>
        <v>25944.12</v>
      </c>
      <c r="M209" s="1">
        <f t="shared" si="195"/>
        <v>26384.856</v>
      </c>
      <c r="N209" s="1">
        <f t="shared" si="196"/>
        <v>26628.936</v>
      </c>
      <c r="O209" s="1">
        <f t="shared" si="221"/>
        <v>11870</v>
      </c>
      <c r="P209" s="1">
        <v>2420</v>
      </c>
      <c r="Q209" s="1">
        <v>1900</v>
      </c>
      <c r="R209" s="11" t="s">
        <v>84</v>
      </c>
      <c r="S209" s="13">
        <v>2571</v>
      </c>
      <c r="T209" s="13">
        <v>2405</v>
      </c>
      <c r="U209" s="13">
        <v>1839</v>
      </c>
      <c r="V209" s="14">
        <f t="shared" si="226"/>
        <v>6815</v>
      </c>
      <c r="W209" s="13">
        <f>2184*2</f>
        <v>4368</v>
      </c>
      <c r="X209" s="13">
        <f>314/2</f>
        <v>157</v>
      </c>
      <c r="Y209" s="13">
        <v>133.5</v>
      </c>
      <c r="Z209" s="13">
        <v>80</v>
      </c>
      <c r="AA209" s="11">
        <f t="shared" si="197"/>
        <v>9770</v>
      </c>
      <c r="AB209" s="12">
        <f t="shared" si="206"/>
        <v>1741.06</v>
      </c>
      <c r="AC209" s="18">
        <f t="shared" ref="AC209:AC272" si="227">V209+AB209*2+W209+Y209*2</f>
        <v>14932.12</v>
      </c>
      <c r="AD209" s="17">
        <f t="shared" si="207"/>
        <v>15372.856</v>
      </c>
      <c r="AE209" s="17">
        <f t="shared" si="208"/>
        <v>15616.936</v>
      </c>
      <c r="AF209" s="19">
        <v>55</v>
      </c>
      <c r="AG209" s="13">
        <v>24</v>
      </c>
      <c r="AH209" s="13">
        <v>25</v>
      </c>
      <c r="AI209" s="13">
        <v>6</v>
      </c>
      <c r="AJ209" s="21">
        <v>40</v>
      </c>
      <c r="AK209" s="21">
        <v>4</v>
      </c>
      <c r="AL209" s="21">
        <v>2.5</v>
      </c>
      <c r="AM209" s="21">
        <v>4.2</v>
      </c>
      <c r="AN209" s="13">
        <v>3.4</v>
      </c>
      <c r="AO209" s="13">
        <v>5</v>
      </c>
      <c r="AP209" s="13">
        <v>35</v>
      </c>
      <c r="AQ209" s="11">
        <f t="shared" si="198"/>
        <v>9770</v>
      </c>
      <c r="AR209" s="13">
        <f t="shared" si="222"/>
        <v>684.816</v>
      </c>
      <c r="AS209" s="13">
        <f t="shared" si="223"/>
        <v>440.736</v>
      </c>
      <c r="AT209" s="1">
        <f t="shared" si="209"/>
        <v>85</v>
      </c>
      <c r="AU209" s="1">
        <f t="shared" si="210"/>
        <v>49</v>
      </c>
      <c r="AV209" s="1" t="str">
        <f t="shared" si="224"/>
        <v>105</v>
      </c>
      <c r="AW209" s="1">
        <f t="shared" si="211"/>
        <v>5145</v>
      </c>
      <c r="AX209" s="1">
        <f t="shared" si="212"/>
        <v>80</v>
      </c>
      <c r="AY209" s="1">
        <f t="shared" si="213"/>
        <v>48</v>
      </c>
      <c r="AZ209" s="1" t="str">
        <f t="shared" si="225"/>
        <v>112</v>
      </c>
      <c r="BA209" s="1">
        <f t="shared" si="214"/>
        <v>5376</v>
      </c>
      <c r="BB209" s="1">
        <f t="shared" si="215"/>
        <v>10521</v>
      </c>
      <c r="BC209" s="1">
        <f t="shared" si="216"/>
        <v>107</v>
      </c>
      <c r="BE209" s="1" t="str">
        <f t="shared" si="217"/>
        <v>491</v>
      </c>
      <c r="BI209" s="1">
        <f t="shared" si="218"/>
        <v>25944.12</v>
      </c>
      <c r="BJ209" s="1">
        <f t="shared" si="219"/>
        <v>26384.856</v>
      </c>
      <c r="BK209" s="1">
        <f t="shared" si="220"/>
        <v>26628.936</v>
      </c>
      <c r="BM209" s="1" t="e">
        <f>BI209*#REF!*BL209/1000</f>
        <v>#REF!</v>
      </c>
      <c r="BN209" s="1" t="e">
        <f>BJ209*#REF!*BL209/1000</f>
        <v>#REF!</v>
      </c>
      <c r="BO209" s="1" t="e">
        <f>BK209*#REF!*BL209/1000</f>
        <v>#REF!</v>
      </c>
      <c r="BP209" s="3">
        <v>0.51</v>
      </c>
      <c r="BR209" s="1">
        <f t="shared" si="203"/>
        <v>0</v>
      </c>
      <c r="BS209" s="1">
        <f t="shared" si="204"/>
        <v>0</v>
      </c>
      <c r="BT209" s="1">
        <f t="shared" si="205"/>
        <v>0</v>
      </c>
    </row>
    <row r="210" spans="1:72">
      <c r="A210" s="1">
        <v>207</v>
      </c>
      <c r="B210" s="8" t="s">
        <v>79</v>
      </c>
      <c r="D210" s="1">
        <v>9770</v>
      </c>
      <c r="F210" s="1">
        <v>85</v>
      </c>
      <c r="G210" s="1">
        <v>49</v>
      </c>
      <c r="H210" s="1">
        <v>80</v>
      </c>
      <c r="I210" s="1">
        <v>48</v>
      </c>
      <c r="J210" s="1">
        <v>107</v>
      </c>
      <c r="K210" s="1">
        <f t="shared" si="201"/>
        <v>10521</v>
      </c>
      <c r="L210" s="1">
        <f t="shared" si="194"/>
        <v>26296.12</v>
      </c>
      <c r="M210" s="1">
        <f t="shared" si="195"/>
        <v>26736.856</v>
      </c>
      <c r="N210" s="1">
        <f t="shared" si="196"/>
        <v>26980.936</v>
      </c>
      <c r="O210" s="1">
        <f t="shared" si="221"/>
        <v>11870</v>
      </c>
      <c r="P210" s="1">
        <v>2420</v>
      </c>
      <c r="Q210" s="1">
        <v>1900</v>
      </c>
      <c r="R210" s="11" t="s">
        <v>82</v>
      </c>
      <c r="S210" s="13">
        <v>2571</v>
      </c>
      <c r="T210" s="13">
        <v>2405</v>
      </c>
      <c r="U210" s="13">
        <v>1839</v>
      </c>
      <c r="V210" s="14">
        <f t="shared" si="226"/>
        <v>6815</v>
      </c>
      <c r="W210" s="13">
        <f>2360*2</f>
        <v>4720</v>
      </c>
      <c r="X210" s="13">
        <f>314/2</f>
        <v>157</v>
      </c>
      <c r="Y210" s="13">
        <v>133.5</v>
      </c>
      <c r="Z210" s="13">
        <v>80</v>
      </c>
      <c r="AA210" s="11">
        <f t="shared" si="197"/>
        <v>9770</v>
      </c>
      <c r="AB210" s="12">
        <f t="shared" si="206"/>
        <v>1741.06</v>
      </c>
      <c r="AC210" s="18">
        <f t="shared" si="227"/>
        <v>15284.12</v>
      </c>
      <c r="AD210" s="17">
        <f t="shared" si="207"/>
        <v>15724.856</v>
      </c>
      <c r="AE210" s="17">
        <f t="shared" si="208"/>
        <v>15968.936</v>
      </c>
      <c r="AF210" s="19">
        <v>55</v>
      </c>
      <c r="AG210" s="13">
        <v>24</v>
      </c>
      <c r="AH210" s="13">
        <v>25</v>
      </c>
      <c r="AI210" s="13">
        <v>6</v>
      </c>
      <c r="AJ210" s="21">
        <v>40</v>
      </c>
      <c r="AK210" s="21">
        <v>4</v>
      </c>
      <c r="AL210" s="21">
        <v>2.5</v>
      </c>
      <c r="AM210" s="21">
        <v>4.2</v>
      </c>
      <c r="AN210" s="13">
        <v>3.4</v>
      </c>
      <c r="AO210" s="13">
        <v>5</v>
      </c>
      <c r="AP210" s="13">
        <v>35</v>
      </c>
      <c r="AQ210" s="11">
        <f t="shared" si="198"/>
        <v>9770</v>
      </c>
      <c r="AR210" s="13">
        <f t="shared" si="222"/>
        <v>684.816</v>
      </c>
      <c r="AS210" s="13">
        <f t="shared" si="223"/>
        <v>440.736</v>
      </c>
      <c r="AT210" s="1">
        <f t="shared" si="209"/>
        <v>85</v>
      </c>
      <c r="AU210" s="1">
        <f t="shared" si="210"/>
        <v>49</v>
      </c>
      <c r="AV210" s="1" t="str">
        <f t="shared" si="224"/>
        <v>105</v>
      </c>
      <c r="AW210" s="1">
        <f t="shared" si="211"/>
        <v>5145</v>
      </c>
      <c r="AX210" s="1">
        <f t="shared" si="212"/>
        <v>80</v>
      </c>
      <c r="AY210" s="1">
        <f t="shared" si="213"/>
        <v>48</v>
      </c>
      <c r="AZ210" s="1" t="str">
        <f t="shared" si="225"/>
        <v>112</v>
      </c>
      <c r="BA210" s="1">
        <f t="shared" si="214"/>
        <v>5376</v>
      </c>
      <c r="BB210" s="1">
        <f t="shared" si="215"/>
        <v>10521</v>
      </c>
      <c r="BC210" s="1">
        <f t="shared" si="216"/>
        <v>107</v>
      </c>
      <c r="BE210" s="1" t="str">
        <f t="shared" si="217"/>
        <v>491</v>
      </c>
      <c r="BI210" s="1">
        <f t="shared" si="218"/>
        <v>26296.12</v>
      </c>
      <c r="BJ210" s="1">
        <f t="shared" si="219"/>
        <v>26736.856</v>
      </c>
      <c r="BK210" s="1">
        <f t="shared" si="220"/>
        <v>26980.936</v>
      </c>
      <c r="BM210" s="1" t="e">
        <f>BI210*#REF!*BL210/1000</f>
        <v>#REF!</v>
      </c>
      <c r="BN210" s="1" t="e">
        <f>BJ210*#REF!*BL210/1000</f>
        <v>#REF!</v>
      </c>
      <c r="BO210" s="1" t="e">
        <f>BK210*#REF!*BL210/1000</f>
        <v>#REF!</v>
      </c>
      <c r="BP210" s="3">
        <v>0.49</v>
      </c>
      <c r="BR210" s="1">
        <f t="shared" si="203"/>
        <v>0</v>
      </c>
      <c r="BS210" s="1">
        <f t="shared" si="204"/>
        <v>0</v>
      </c>
      <c r="BT210" s="1">
        <f t="shared" si="205"/>
        <v>0</v>
      </c>
    </row>
    <row r="211" spans="1:72">
      <c r="A211" s="1">
        <v>208</v>
      </c>
      <c r="B211" s="8" t="s">
        <v>79</v>
      </c>
      <c r="C211" s="1">
        <v>400</v>
      </c>
      <c r="D211" s="1">
        <v>10250</v>
      </c>
      <c r="F211" s="1">
        <v>85</v>
      </c>
      <c r="G211" s="1">
        <v>52</v>
      </c>
      <c r="H211" s="1">
        <v>80</v>
      </c>
      <c r="I211" s="1">
        <v>51</v>
      </c>
      <c r="J211" s="1">
        <v>25</v>
      </c>
      <c r="K211" s="1">
        <f t="shared" si="201"/>
        <v>11172</v>
      </c>
      <c r="L211" s="1">
        <f t="shared" si="194"/>
        <v>19299.36</v>
      </c>
      <c r="M211" s="1">
        <f t="shared" si="195"/>
        <v>19751.04</v>
      </c>
      <c r="N211" s="1">
        <f t="shared" si="196"/>
        <v>20006.64</v>
      </c>
      <c r="O211" s="1">
        <f t="shared" si="221"/>
        <v>12350</v>
      </c>
      <c r="P211" s="1">
        <v>2420</v>
      </c>
      <c r="Q211" s="1">
        <v>1900</v>
      </c>
      <c r="R211" s="11">
        <v>320</v>
      </c>
      <c r="S211" s="13">
        <v>1672</v>
      </c>
      <c r="T211" s="13">
        <v>1123</v>
      </c>
      <c r="U211" s="13">
        <v>1172</v>
      </c>
      <c r="V211" s="14">
        <f t="shared" si="226"/>
        <v>3967</v>
      </c>
      <c r="W211" s="13">
        <v>740</v>
      </c>
      <c r="X211" s="13">
        <f>256/2</f>
        <v>128</v>
      </c>
      <c r="Y211" s="13">
        <v>133.5</v>
      </c>
      <c r="Z211" s="13">
        <v>70</v>
      </c>
      <c r="AA211" s="11">
        <f t="shared" si="197"/>
        <v>10250</v>
      </c>
      <c r="AB211" s="12">
        <f t="shared" si="206"/>
        <v>1485.68</v>
      </c>
      <c r="AC211" s="18">
        <f t="shared" si="227"/>
        <v>7945.36</v>
      </c>
      <c r="AD211" s="17">
        <f t="shared" si="207"/>
        <v>8397.04</v>
      </c>
      <c r="AE211" s="17">
        <f t="shared" si="208"/>
        <v>8652.64</v>
      </c>
      <c r="AF211" s="19">
        <v>55</v>
      </c>
      <c r="AG211" s="13">
        <v>24</v>
      </c>
      <c r="AH211" s="13">
        <v>25</v>
      </c>
      <c r="AI211" s="13">
        <v>6</v>
      </c>
      <c r="AJ211" s="21">
        <v>40</v>
      </c>
      <c r="AK211" s="21">
        <v>4</v>
      </c>
      <c r="AL211" s="21">
        <v>2.5</v>
      </c>
      <c r="AM211" s="21">
        <v>4.2</v>
      </c>
      <c r="AN211" s="13">
        <v>3.4</v>
      </c>
      <c r="AO211" s="13">
        <v>5</v>
      </c>
      <c r="AP211" s="13">
        <v>35</v>
      </c>
      <c r="AQ211" s="11">
        <f t="shared" si="198"/>
        <v>10250</v>
      </c>
      <c r="AR211" s="13">
        <f t="shared" si="222"/>
        <v>707.28</v>
      </c>
      <c r="AS211" s="13">
        <f t="shared" si="223"/>
        <v>451.68</v>
      </c>
      <c r="AT211" s="1">
        <f t="shared" si="209"/>
        <v>85</v>
      </c>
      <c r="AU211" s="1">
        <f t="shared" si="210"/>
        <v>52</v>
      </c>
      <c r="AV211" s="1" t="str">
        <f t="shared" si="224"/>
        <v>105</v>
      </c>
      <c r="AW211" s="1">
        <f t="shared" si="211"/>
        <v>5460</v>
      </c>
      <c r="AX211" s="1">
        <f t="shared" si="212"/>
        <v>80</v>
      </c>
      <c r="AY211" s="1">
        <f t="shared" si="213"/>
        <v>51</v>
      </c>
      <c r="AZ211" s="1" t="str">
        <f t="shared" si="225"/>
        <v>112</v>
      </c>
      <c r="BA211" s="1">
        <f t="shared" si="214"/>
        <v>5712</v>
      </c>
      <c r="BB211" s="1">
        <f t="shared" si="215"/>
        <v>11172</v>
      </c>
      <c r="BC211" s="1">
        <f t="shared" si="216"/>
        <v>25</v>
      </c>
      <c r="BE211" s="1" t="str">
        <f t="shared" si="217"/>
        <v>182</v>
      </c>
      <c r="BI211" s="1">
        <f t="shared" si="218"/>
        <v>19299.36</v>
      </c>
      <c r="BJ211" s="1">
        <f t="shared" si="219"/>
        <v>19751.04</v>
      </c>
      <c r="BK211" s="1">
        <f t="shared" si="220"/>
        <v>20006.64</v>
      </c>
      <c r="BM211" s="1" t="e">
        <f>BI211*#REF!*BL211/1000</f>
        <v>#REF!</v>
      </c>
      <c r="BN211" s="1" t="e">
        <f>BJ211*#REF!*BL211/1000</f>
        <v>#REF!</v>
      </c>
      <c r="BO211" s="1" t="e">
        <f>BK211*#REF!*BL211/1000</f>
        <v>#REF!</v>
      </c>
      <c r="BP211" s="3">
        <v>0.56</v>
      </c>
      <c r="BR211" s="1">
        <f t="shared" si="203"/>
        <v>0</v>
      </c>
      <c r="BS211" s="1">
        <f t="shared" si="204"/>
        <v>0</v>
      </c>
      <c r="BT211" s="1">
        <f t="shared" si="205"/>
        <v>0</v>
      </c>
    </row>
    <row r="212" spans="1:72">
      <c r="A212" s="1">
        <v>209</v>
      </c>
      <c r="B212" s="8" t="s">
        <v>79</v>
      </c>
      <c r="D212" s="1">
        <v>10250</v>
      </c>
      <c r="F212" s="1">
        <v>85</v>
      </c>
      <c r="G212" s="1">
        <v>52</v>
      </c>
      <c r="H212" s="1">
        <v>80</v>
      </c>
      <c r="I212" s="1">
        <v>51</v>
      </c>
      <c r="J212" s="1">
        <v>25</v>
      </c>
      <c r="K212" s="1">
        <f t="shared" si="201"/>
        <v>11172</v>
      </c>
      <c r="L212" s="1">
        <f t="shared" si="194"/>
        <v>19663.36</v>
      </c>
      <c r="M212" s="1">
        <f t="shared" si="195"/>
        <v>20115.04</v>
      </c>
      <c r="N212" s="1">
        <f t="shared" si="196"/>
        <v>20370.64</v>
      </c>
      <c r="O212" s="1">
        <f t="shared" si="221"/>
        <v>12350</v>
      </c>
      <c r="P212" s="1">
        <v>2420</v>
      </c>
      <c r="Q212" s="1">
        <v>1900</v>
      </c>
      <c r="R212" s="11">
        <v>360</v>
      </c>
      <c r="S212" s="13">
        <v>1776</v>
      </c>
      <c r="T212" s="13">
        <v>1123</v>
      </c>
      <c r="U212" s="13">
        <v>1172</v>
      </c>
      <c r="V212" s="14">
        <f t="shared" si="226"/>
        <v>4071</v>
      </c>
      <c r="W212" s="13">
        <v>1000</v>
      </c>
      <c r="X212" s="13">
        <f>256/2</f>
        <v>128</v>
      </c>
      <c r="Y212" s="13">
        <v>133.5</v>
      </c>
      <c r="Z212" s="13">
        <v>70</v>
      </c>
      <c r="AA212" s="11">
        <f t="shared" si="197"/>
        <v>10250</v>
      </c>
      <c r="AB212" s="12">
        <f t="shared" si="206"/>
        <v>1485.68</v>
      </c>
      <c r="AC212" s="18">
        <f t="shared" si="227"/>
        <v>8309.36</v>
      </c>
      <c r="AD212" s="17">
        <f t="shared" si="207"/>
        <v>8761.04</v>
      </c>
      <c r="AE212" s="17">
        <f t="shared" si="208"/>
        <v>9016.64</v>
      </c>
      <c r="AF212" s="19">
        <v>55</v>
      </c>
      <c r="AG212" s="13">
        <v>24</v>
      </c>
      <c r="AH212" s="13">
        <v>25</v>
      </c>
      <c r="AI212" s="13">
        <v>6</v>
      </c>
      <c r="AJ212" s="21">
        <v>40</v>
      </c>
      <c r="AK212" s="21">
        <v>4</v>
      </c>
      <c r="AL212" s="21">
        <v>2.5</v>
      </c>
      <c r="AM212" s="21">
        <v>4.2</v>
      </c>
      <c r="AN212" s="13">
        <v>3.4</v>
      </c>
      <c r="AO212" s="13">
        <v>5</v>
      </c>
      <c r="AP212" s="13">
        <v>35</v>
      </c>
      <c r="AQ212" s="11">
        <f t="shared" si="198"/>
        <v>10250</v>
      </c>
      <c r="AR212" s="13">
        <f t="shared" si="222"/>
        <v>707.28</v>
      </c>
      <c r="AS212" s="13">
        <f t="shared" si="223"/>
        <v>451.68</v>
      </c>
      <c r="AT212" s="1">
        <f t="shared" si="209"/>
        <v>85</v>
      </c>
      <c r="AU212" s="1">
        <f t="shared" si="210"/>
        <v>52</v>
      </c>
      <c r="AV212" s="1" t="str">
        <f t="shared" si="224"/>
        <v>105</v>
      </c>
      <c r="AW212" s="1">
        <f t="shared" si="211"/>
        <v>5460</v>
      </c>
      <c r="AX212" s="1">
        <f t="shared" si="212"/>
        <v>80</v>
      </c>
      <c r="AY212" s="1">
        <f t="shared" si="213"/>
        <v>51</v>
      </c>
      <c r="AZ212" s="1" t="str">
        <f t="shared" si="225"/>
        <v>112</v>
      </c>
      <c r="BA212" s="1">
        <f t="shared" si="214"/>
        <v>5712</v>
      </c>
      <c r="BB212" s="1">
        <f t="shared" si="215"/>
        <v>11172</v>
      </c>
      <c r="BC212" s="1">
        <f t="shared" si="216"/>
        <v>25</v>
      </c>
      <c r="BE212" s="1" t="str">
        <f t="shared" si="217"/>
        <v>182</v>
      </c>
      <c r="BI212" s="1">
        <f t="shared" si="218"/>
        <v>19663.36</v>
      </c>
      <c r="BJ212" s="1">
        <f t="shared" si="219"/>
        <v>20115.04</v>
      </c>
      <c r="BK212" s="1">
        <f t="shared" si="220"/>
        <v>20370.64</v>
      </c>
      <c r="BM212" s="1" t="e">
        <f>BI212*#REF!*BL212/1000</f>
        <v>#REF!</v>
      </c>
      <c r="BN212" s="1" t="e">
        <f>BJ212*#REF!*BL212/1000</f>
        <v>#REF!</v>
      </c>
      <c r="BO212" s="1" t="e">
        <f>BK212*#REF!*BL212/1000</f>
        <v>#REF!</v>
      </c>
      <c r="BP212" s="3">
        <v>0.54</v>
      </c>
      <c r="BR212" s="1">
        <f t="shared" si="203"/>
        <v>0</v>
      </c>
      <c r="BS212" s="1">
        <f t="shared" si="204"/>
        <v>0</v>
      </c>
      <c r="BT212" s="1">
        <f t="shared" si="205"/>
        <v>0</v>
      </c>
    </row>
    <row r="213" spans="1:72">
      <c r="A213" s="1">
        <v>210</v>
      </c>
      <c r="B213" s="8" t="s">
        <v>79</v>
      </c>
      <c r="D213" s="1">
        <v>10250</v>
      </c>
      <c r="F213" s="1">
        <v>85</v>
      </c>
      <c r="G213" s="1">
        <v>52</v>
      </c>
      <c r="H213" s="1">
        <v>80</v>
      </c>
      <c r="I213" s="1">
        <v>51</v>
      </c>
      <c r="J213" s="1">
        <v>63</v>
      </c>
      <c r="K213" s="1">
        <f t="shared" si="201"/>
        <v>11172</v>
      </c>
      <c r="L213" s="1">
        <f t="shared" si="194"/>
        <v>19583.36</v>
      </c>
      <c r="M213" s="1">
        <f t="shared" si="195"/>
        <v>20035.04</v>
      </c>
      <c r="N213" s="1">
        <f t="shared" si="196"/>
        <v>20290.64</v>
      </c>
      <c r="O213" s="1">
        <f t="shared" si="221"/>
        <v>12350</v>
      </c>
      <c r="P213" s="1">
        <v>2420</v>
      </c>
      <c r="Q213" s="1">
        <v>1900</v>
      </c>
      <c r="R213" s="11">
        <v>400</v>
      </c>
      <c r="S213" s="13">
        <v>2093</v>
      </c>
      <c r="T213" s="13">
        <v>1399</v>
      </c>
      <c r="U213" s="13">
        <v>1361</v>
      </c>
      <c r="V213" s="14">
        <f t="shared" si="226"/>
        <v>4853</v>
      </c>
      <c r="W213" s="13"/>
      <c r="X213" s="13">
        <f>256/2</f>
        <v>128</v>
      </c>
      <c r="Y213" s="13">
        <v>133.5</v>
      </c>
      <c r="Z213" s="13">
        <v>70</v>
      </c>
      <c r="AA213" s="11">
        <f t="shared" si="197"/>
        <v>10250</v>
      </c>
      <c r="AB213" s="12">
        <f t="shared" si="206"/>
        <v>1485.68</v>
      </c>
      <c r="AC213" s="18">
        <f t="shared" si="227"/>
        <v>8091.36</v>
      </c>
      <c r="AD213" s="17">
        <f t="shared" si="207"/>
        <v>8543.04</v>
      </c>
      <c r="AE213" s="17">
        <f t="shared" si="208"/>
        <v>8798.64</v>
      </c>
      <c r="AF213" s="19">
        <v>55</v>
      </c>
      <c r="AG213" s="13">
        <v>24</v>
      </c>
      <c r="AH213" s="13">
        <v>25</v>
      </c>
      <c r="AI213" s="13">
        <v>6</v>
      </c>
      <c r="AJ213" s="21">
        <v>40</v>
      </c>
      <c r="AK213" s="21">
        <v>4</v>
      </c>
      <c r="AL213" s="21">
        <v>2.5</v>
      </c>
      <c r="AM213" s="21">
        <v>4.2</v>
      </c>
      <c r="AN213" s="13">
        <v>3.4</v>
      </c>
      <c r="AO213" s="13">
        <v>5</v>
      </c>
      <c r="AP213" s="13">
        <v>35</v>
      </c>
      <c r="AQ213" s="11">
        <f t="shared" si="198"/>
        <v>10250</v>
      </c>
      <c r="AR213" s="13">
        <f t="shared" si="222"/>
        <v>707.28</v>
      </c>
      <c r="AS213" s="13">
        <f t="shared" si="223"/>
        <v>451.68</v>
      </c>
      <c r="AT213" s="1">
        <f t="shared" si="209"/>
        <v>85</v>
      </c>
      <c r="AU213" s="1">
        <f t="shared" si="210"/>
        <v>52</v>
      </c>
      <c r="AV213" s="1" t="str">
        <f t="shared" si="224"/>
        <v>105</v>
      </c>
      <c r="AW213" s="1">
        <f t="shared" si="211"/>
        <v>5460</v>
      </c>
      <c r="AX213" s="1">
        <f t="shared" si="212"/>
        <v>80</v>
      </c>
      <c r="AY213" s="1">
        <f t="shared" si="213"/>
        <v>51</v>
      </c>
      <c r="AZ213" s="1" t="str">
        <f t="shared" si="225"/>
        <v>112</v>
      </c>
      <c r="BA213" s="1">
        <f t="shared" si="214"/>
        <v>5712</v>
      </c>
      <c r="BB213" s="1">
        <f t="shared" si="215"/>
        <v>11172</v>
      </c>
      <c r="BC213" s="1">
        <f t="shared" si="216"/>
        <v>63</v>
      </c>
      <c r="BE213" s="1" t="str">
        <f t="shared" si="217"/>
        <v>320</v>
      </c>
      <c r="BI213" s="1">
        <f t="shared" si="218"/>
        <v>19583.36</v>
      </c>
      <c r="BJ213" s="1">
        <f t="shared" si="219"/>
        <v>20035.04</v>
      </c>
      <c r="BK213" s="1">
        <f t="shared" si="220"/>
        <v>20290.64</v>
      </c>
      <c r="BM213" s="1" t="e">
        <f>BI213*#REF!*BL213/1000</f>
        <v>#REF!</v>
      </c>
      <c r="BN213" s="1" t="e">
        <f>BJ213*#REF!*BL213/1000</f>
        <v>#REF!</v>
      </c>
      <c r="BO213" s="1" t="e">
        <f>BK213*#REF!*BL213/1000</f>
        <v>#REF!</v>
      </c>
      <c r="BP213" s="3">
        <v>0.51</v>
      </c>
      <c r="BR213" s="1">
        <f t="shared" si="203"/>
        <v>0</v>
      </c>
      <c r="BS213" s="1">
        <f t="shared" si="204"/>
        <v>0</v>
      </c>
      <c r="BT213" s="1">
        <f t="shared" si="205"/>
        <v>0</v>
      </c>
    </row>
    <row r="214" spans="1:72">
      <c r="A214" s="1">
        <v>211</v>
      </c>
      <c r="B214" s="8" t="s">
        <v>79</v>
      </c>
      <c r="D214" s="1">
        <v>10250</v>
      </c>
      <c r="F214" s="1">
        <v>85</v>
      </c>
      <c r="G214" s="1">
        <v>52</v>
      </c>
      <c r="H214" s="1">
        <v>80</v>
      </c>
      <c r="I214" s="1">
        <v>51</v>
      </c>
      <c r="J214" s="1">
        <v>63</v>
      </c>
      <c r="K214" s="1">
        <f t="shared" si="201"/>
        <v>11172</v>
      </c>
      <c r="L214" s="1">
        <f t="shared" si="194"/>
        <v>21682.36</v>
      </c>
      <c r="M214" s="1">
        <f t="shared" si="195"/>
        <v>22134.04</v>
      </c>
      <c r="N214" s="1">
        <f t="shared" si="196"/>
        <v>22389.64</v>
      </c>
      <c r="O214" s="1">
        <f t="shared" si="221"/>
        <v>12350</v>
      </c>
      <c r="P214" s="1">
        <v>2420</v>
      </c>
      <c r="Q214" s="1">
        <v>1900</v>
      </c>
      <c r="R214" s="11" t="s">
        <v>77</v>
      </c>
      <c r="S214" s="13">
        <v>2167</v>
      </c>
      <c r="T214" s="13">
        <v>1771</v>
      </c>
      <c r="U214" s="13">
        <v>1532</v>
      </c>
      <c r="V214" s="14">
        <f t="shared" si="226"/>
        <v>5470</v>
      </c>
      <c r="W214" s="13">
        <v>1480</v>
      </c>
      <c r="X214" s="13">
        <f>256/2</f>
        <v>128</v>
      </c>
      <c r="Y214" s="13">
        <v>133.5</v>
      </c>
      <c r="Z214" s="13">
        <v>71</v>
      </c>
      <c r="AA214" s="11">
        <f t="shared" si="197"/>
        <v>10250</v>
      </c>
      <c r="AB214" s="12">
        <f t="shared" si="206"/>
        <v>1486.68</v>
      </c>
      <c r="AC214" s="18">
        <f t="shared" si="227"/>
        <v>10190.36</v>
      </c>
      <c r="AD214" s="17">
        <f t="shared" si="207"/>
        <v>10642.04</v>
      </c>
      <c r="AE214" s="17">
        <f t="shared" si="208"/>
        <v>10897.64</v>
      </c>
      <c r="AF214" s="19">
        <v>55</v>
      </c>
      <c r="AG214" s="13">
        <v>24</v>
      </c>
      <c r="AH214" s="13">
        <v>25</v>
      </c>
      <c r="AI214" s="13">
        <v>6</v>
      </c>
      <c r="AJ214" s="21">
        <v>40</v>
      </c>
      <c r="AK214" s="21">
        <v>4</v>
      </c>
      <c r="AL214" s="21">
        <v>2.5</v>
      </c>
      <c r="AM214" s="21">
        <v>4.2</v>
      </c>
      <c r="AN214" s="13">
        <v>3.4</v>
      </c>
      <c r="AO214" s="13">
        <v>5</v>
      </c>
      <c r="AP214" s="13">
        <v>35</v>
      </c>
      <c r="AQ214" s="11">
        <f t="shared" si="198"/>
        <v>10250</v>
      </c>
      <c r="AR214" s="13">
        <f t="shared" si="222"/>
        <v>707.28</v>
      </c>
      <c r="AS214" s="13">
        <f t="shared" si="223"/>
        <v>451.68</v>
      </c>
      <c r="AT214" s="1">
        <f t="shared" si="209"/>
        <v>85</v>
      </c>
      <c r="AU214" s="1">
        <f t="shared" si="210"/>
        <v>52</v>
      </c>
      <c r="AV214" s="1" t="str">
        <f t="shared" si="224"/>
        <v>105</v>
      </c>
      <c r="AW214" s="1">
        <f t="shared" si="211"/>
        <v>5460</v>
      </c>
      <c r="AX214" s="1">
        <f t="shared" si="212"/>
        <v>80</v>
      </c>
      <c r="AY214" s="1">
        <f t="shared" si="213"/>
        <v>51</v>
      </c>
      <c r="AZ214" s="1" t="str">
        <f t="shared" si="225"/>
        <v>112</v>
      </c>
      <c r="BA214" s="1">
        <f t="shared" si="214"/>
        <v>5712</v>
      </c>
      <c r="BB214" s="1">
        <f t="shared" si="215"/>
        <v>11172</v>
      </c>
      <c r="BC214" s="1">
        <f t="shared" si="216"/>
        <v>63</v>
      </c>
      <c r="BE214" s="1" t="str">
        <f t="shared" si="217"/>
        <v>320</v>
      </c>
      <c r="BI214" s="1">
        <f t="shared" si="218"/>
        <v>21682.36</v>
      </c>
      <c r="BJ214" s="1">
        <f t="shared" si="219"/>
        <v>22134.04</v>
      </c>
      <c r="BK214" s="1">
        <f t="shared" si="220"/>
        <v>22389.64</v>
      </c>
      <c r="BM214" s="1" t="e">
        <f>BI214*#REF!*BL214/1000</f>
        <v>#REF!</v>
      </c>
      <c r="BN214" s="1" t="e">
        <f>BJ214*#REF!*BL214/1000</f>
        <v>#REF!</v>
      </c>
      <c r="BO214" s="1" t="e">
        <f>BK214*#REF!*BL214/1000</f>
        <v>#REF!</v>
      </c>
      <c r="BP214" s="3">
        <v>0.49</v>
      </c>
      <c r="BR214" s="1">
        <f t="shared" si="203"/>
        <v>0</v>
      </c>
      <c r="BS214" s="1">
        <f t="shared" si="204"/>
        <v>0</v>
      </c>
      <c r="BT214" s="1">
        <f t="shared" si="205"/>
        <v>0</v>
      </c>
    </row>
    <row r="215" spans="1:72">
      <c r="A215" s="1">
        <v>212</v>
      </c>
      <c r="B215" s="8" t="s">
        <v>79</v>
      </c>
      <c r="D215" s="1">
        <v>10250</v>
      </c>
      <c r="F215" s="1">
        <v>85</v>
      </c>
      <c r="G215" s="1">
        <v>52</v>
      </c>
      <c r="H215" s="1">
        <v>80</v>
      </c>
      <c r="I215" s="1">
        <v>51</v>
      </c>
      <c r="J215" s="1">
        <v>63</v>
      </c>
      <c r="K215" s="1">
        <f t="shared" si="201"/>
        <v>11172</v>
      </c>
      <c r="L215" s="1">
        <f t="shared" si="194"/>
        <v>23076.1</v>
      </c>
      <c r="M215" s="1">
        <f t="shared" si="195"/>
        <v>23527.78</v>
      </c>
      <c r="N215" s="1">
        <f t="shared" si="196"/>
        <v>23783.38</v>
      </c>
      <c r="O215" s="1">
        <f t="shared" si="221"/>
        <v>12350</v>
      </c>
      <c r="P215" s="1">
        <v>2420</v>
      </c>
      <c r="Q215" s="1">
        <v>1900</v>
      </c>
      <c r="R215" s="11" t="s">
        <v>78</v>
      </c>
      <c r="S215" s="13">
        <v>2316</v>
      </c>
      <c r="T215" s="13">
        <v>2065</v>
      </c>
      <c r="U215" s="13">
        <v>1624</v>
      </c>
      <c r="V215" s="14">
        <f t="shared" si="226"/>
        <v>6005</v>
      </c>
      <c r="W215" s="13">
        <v>2000</v>
      </c>
      <c r="X215" s="13">
        <f>285/2</f>
        <v>142.5</v>
      </c>
      <c r="Y215" s="13">
        <v>133.5</v>
      </c>
      <c r="Z215" s="13">
        <v>80</v>
      </c>
      <c r="AA215" s="11">
        <f t="shared" si="197"/>
        <v>10250</v>
      </c>
      <c r="AB215" s="12">
        <f t="shared" si="206"/>
        <v>1656.05</v>
      </c>
      <c r="AC215" s="18">
        <f t="shared" si="227"/>
        <v>11584.1</v>
      </c>
      <c r="AD215" s="17">
        <f t="shared" si="207"/>
        <v>12035.78</v>
      </c>
      <c r="AE215" s="17">
        <f t="shared" si="208"/>
        <v>12291.38</v>
      </c>
      <c r="AF215" s="19">
        <v>55</v>
      </c>
      <c r="AG215" s="13">
        <v>24</v>
      </c>
      <c r="AH215" s="13">
        <v>25</v>
      </c>
      <c r="AI215" s="13">
        <v>6</v>
      </c>
      <c r="AJ215" s="21">
        <v>40</v>
      </c>
      <c r="AK215" s="21">
        <v>4</v>
      </c>
      <c r="AL215" s="21">
        <v>2.5</v>
      </c>
      <c r="AM215" s="21">
        <v>4.2</v>
      </c>
      <c r="AN215" s="13">
        <v>3.4</v>
      </c>
      <c r="AO215" s="13">
        <v>5</v>
      </c>
      <c r="AP215" s="13">
        <v>35</v>
      </c>
      <c r="AQ215" s="11">
        <f t="shared" si="198"/>
        <v>10250</v>
      </c>
      <c r="AR215" s="13">
        <f t="shared" si="222"/>
        <v>707.28</v>
      </c>
      <c r="AS215" s="13">
        <f t="shared" si="223"/>
        <v>451.68</v>
      </c>
      <c r="AT215" s="1">
        <f t="shared" si="209"/>
        <v>85</v>
      </c>
      <c r="AU215" s="1">
        <f t="shared" si="210"/>
        <v>52</v>
      </c>
      <c r="AV215" s="1" t="str">
        <f t="shared" si="224"/>
        <v>105</v>
      </c>
      <c r="AW215" s="1">
        <f t="shared" si="211"/>
        <v>5460</v>
      </c>
      <c r="AX215" s="1">
        <f t="shared" si="212"/>
        <v>80</v>
      </c>
      <c r="AY215" s="1">
        <f t="shared" si="213"/>
        <v>51</v>
      </c>
      <c r="AZ215" s="1" t="str">
        <f t="shared" si="225"/>
        <v>112</v>
      </c>
      <c r="BA215" s="1">
        <f t="shared" si="214"/>
        <v>5712</v>
      </c>
      <c r="BB215" s="1">
        <f t="shared" si="215"/>
        <v>11172</v>
      </c>
      <c r="BC215" s="1">
        <f t="shared" si="216"/>
        <v>63</v>
      </c>
      <c r="BE215" s="1" t="str">
        <f t="shared" si="217"/>
        <v>320</v>
      </c>
      <c r="BI215" s="1">
        <f t="shared" si="218"/>
        <v>23076.1</v>
      </c>
      <c r="BJ215" s="1">
        <f t="shared" si="219"/>
        <v>23527.78</v>
      </c>
      <c r="BK215" s="1">
        <f t="shared" si="220"/>
        <v>23783.38</v>
      </c>
      <c r="BM215" s="1" t="e">
        <f>BI215*#REF!*BL215/1000</f>
        <v>#REF!</v>
      </c>
      <c r="BN215" s="1" t="e">
        <f>BJ215*#REF!*BL215/1000</f>
        <v>#REF!</v>
      </c>
      <c r="BO215" s="1" t="e">
        <f>BK215*#REF!*BL215/1000</f>
        <v>#REF!</v>
      </c>
      <c r="BP215" s="3">
        <v>0.48</v>
      </c>
      <c r="BR215" s="1">
        <f t="shared" si="203"/>
        <v>0</v>
      </c>
      <c r="BS215" s="1">
        <f t="shared" si="204"/>
        <v>0</v>
      </c>
      <c r="BT215" s="1">
        <f t="shared" si="205"/>
        <v>0</v>
      </c>
    </row>
    <row r="216" spans="1:72">
      <c r="A216" s="1">
        <v>213</v>
      </c>
      <c r="B216" s="8" t="s">
        <v>79</v>
      </c>
      <c r="D216" s="1">
        <v>10250</v>
      </c>
      <c r="F216" s="1">
        <v>85</v>
      </c>
      <c r="G216" s="1">
        <v>52</v>
      </c>
      <c r="H216" s="1">
        <v>80</v>
      </c>
      <c r="I216" s="1">
        <v>51</v>
      </c>
      <c r="J216" s="1">
        <v>63</v>
      </c>
      <c r="K216" s="1">
        <f t="shared" si="201"/>
        <v>11172</v>
      </c>
      <c r="L216" s="1">
        <f t="shared" si="194"/>
        <v>23444.1</v>
      </c>
      <c r="M216" s="1">
        <f t="shared" si="195"/>
        <v>23895.78</v>
      </c>
      <c r="N216" s="1">
        <f t="shared" si="196"/>
        <v>24151.38</v>
      </c>
      <c r="O216" s="1">
        <f t="shared" si="221"/>
        <v>12350</v>
      </c>
      <c r="P216" s="1">
        <v>2420</v>
      </c>
      <c r="Q216" s="1">
        <v>1900</v>
      </c>
      <c r="R216" s="11" t="s">
        <v>80</v>
      </c>
      <c r="S216" s="13">
        <v>2316</v>
      </c>
      <c r="T216" s="13">
        <v>2065</v>
      </c>
      <c r="U216" s="13">
        <v>1624</v>
      </c>
      <c r="V216" s="14">
        <f t="shared" si="226"/>
        <v>6005</v>
      </c>
      <c r="W216" s="13">
        <f>1184*2</f>
        <v>2368</v>
      </c>
      <c r="X216" s="13">
        <f>285/2</f>
        <v>142.5</v>
      </c>
      <c r="Y216" s="13">
        <v>133.5</v>
      </c>
      <c r="Z216" s="13">
        <v>80</v>
      </c>
      <c r="AA216" s="11">
        <f t="shared" si="197"/>
        <v>10250</v>
      </c>
      <c r="AB216" s="12">
        <f t="shared" si="206"/>
        <v>1656.05</v>
      </c>
      <c r="AC216" s="18">
        <f t="shared" si="227"/>
        <v>11952.1</v>
      </c>
      <c r="AD216" s="17">
        <f t="shared" si="207"/>
        <v>12403.78</v>
      </c>
      <c r="AE216" s="17">
        <f t="shared" si="208"/>
        <v>12659.38</v>
      </c>
      <c r="AF216" s="19">
        <v>55</v>
      </c>
      <c r="AG216" s="13">
        <v>24</v>
      </c>
      <c r="AH216" s="13">
        <v>25</v>
      </c>
      <c r="AI216" s="13">
        <v>6</v>
      </c>
      <c r="AJ216" s="21">
        <v>40</v>
      </c>
      <c r="AK216" s="21">
        <v>4</v>
      </c>
      <c r="AL216" s="21">
        <v>2.5</v>
      </c>
      <c r="AM216" s="21">
        <v>4.2</v>
      </c>
      <c r="AN216" s="13">
        <v>3.4</v>
      </c>
      <c r="AO216" s="13">
        <v>5</v>
      </c>
      <c r="AP216" s="13">
        <v>35</v>
      </c>
      <c r="AQ216" s="11">
        <f t="shared" si="198"/>
        <v>10250</v>
      </c>
      <c r="AR216" s="13">
        <f t="shared" si="222"/>
        <v>707.28</v>
      </c>
      <c r="AS216" s="13">
        <f t="shared" si="223"/>
        <v>451.68</v>
      </c>
      <c r="AT216" s="1">
        <f t="shared" si="209"/>
        <v>85</v>
      </c>
      <c r="AU216" s="1">
        <f t="shared" si="210"/>
        <v>52</v>
      </c>
      <c r="AV216" s="1" t="str">
        <f t="shared" si="224"/>
        <v>105</v>
      </c>
      <c r="AW216" s="1">
        <f t="shared" si="211"/>
        <v>5460</v>
      </c>
      <c r="AX216" s="1">
        <f t="shared" si="212"/>
        <v>80</v>
      </c>
      <c r="AY216" s="1">
        <f t="shared" si="213"/>
        <v>51</v>
      </c>
      <c r="AZ216" s="1" t="str">
        <f t="shared" si="225"/>
        <v>112</v>
      </c>
      <c r="BA216" s="1">
        <f t="shared" si="214"/>
        <v>5712</v>
      </c>
      <c r="BB216" s="1">
        <f t="shared" si="215"/>
        <v>11172</v>
      </c>
      <c r="BC216" s="1">
        <f t="shared" si="216"/>
        <v>63</v>
      </c>
      <c r="BE216" s="1" t="str">
        <f t="shared" si="217"/>
        <v>320</v>
      </c>
      <c r="BI216" s="1">
        <f t="shared" si="218"/>
        <v>23444.1</v>
      </c>
      <c r="BJ216" s="1">
        <f t="shared" si="219"/>
        <v>23895.78</v>
      </c>
      <c r="BK216" s="1">
        <f t="shared" si="220"/>
        <v>24151.38</v>
      </c>
      <c r="BM216" s="1" t="e">
        <f>BI216*#REF!*BL216/1000</f>
        <v>#REF!</v>
      </c>
      <c r="BN216" s="1" t="e">
        <f>BJ216*#REF!*BL216/1000</f>
        <v>#REF!</v>
      </c>
      <c r="BO216" s="1" t="e">
        <f>BK216*#REF!*BL216/1000</f>
        <v>#REF!</v>
      </c>
      <c r="BP216" s="3">
        <v>0.55</v>
      </c>
      <c r="BR216" s="1">
        <f t="shared" si="203"/>
        <v>0</v>
      </c>
      <c r="BS216" s="1">
        <f t="shared" si="204"/>
        <v>0</v>
      </c>
      <c r="BT216" s="1">
        <f t="shared" si="205"/>
        <v>0</v>
      </c>
    </row>
    <row r="217" spans="1:72">
      <c r="A217" s="1">
        <v>214</v>
      </c>
      <c r="B217" s="8" t="s">
        <v>79</v>
      </c>
      <c r="D217" s="1">
        <v>10250</v>
      </c>
      <c r="F217" s="1">
        <v>85</v>
      </c>
      <c r="G217" s="1">
        <v>52</v>
      </c>
      <c r="H217" s="1">
        <v>80</v>
      </c>
      <c r="I217" s="1">
        <v>51</v>
      </c>
      <c r="J217" s="1">
        <v>107</v>
      </c>
      <c r="K217" s="1">
        <f t="shared" si="201"/>
        <v>11172</v>
      </c>
      <c r="L217" s="1">
        <f t="shared" si="194"/>
        <v>24487.1</v>
      </c>
      <c r="M217" s="1">
        <f t="shared" si="195"/>
        <v>24938.78</v>
      </c>
      <c r="N217" s="1">
        <f t="shared" si="196"/>
        <v>25194.38</v>
      </c>
      <c r="O217" s="1">
        <f t="shared" si="221"/>
        <v>12350</v>
      </c>
      <c r="P217" s="1">
        <v>2420</v>
      </c>
      <c r="Q217" s="1">
        <v>1900</v>
      </c>
      <c r="R217" s="11" t="s">
        <v>81</v>
      </c>
      <c r="S217" s="13">
        <v>2316</v>
      </c>
      <c r="T217" s="13">
        <v>2065</v>
      </c>
      <c r="U217" s="13">
        <v>1624</v>
      </c>
      <c r="V217" s="14">
        <f t="shared" ref="V217:V227" si="228">S217+T217+U217</f>
        <v>6005</v>
      </c>
      <c r="W217" s="13">
        <f>1620*2</f>
        <v>3240</v>
      </c>
      <c r="X217" s="13">
        <f>285/2</f>
        <v>142.5</v>
      </c>
      <c r="Y217" s="13">
        <v>133.5</v>
      </c>
      <c r="Z217" s="13">
        <v>80</v>
      </c>
      <c r="AA217" s="11">
        <f t="shared" si="197"/>
        <v>10250</v>
      </c>
      <c r="AB217" s="12">
        <f t="shared" si="206"/>
        <v>1656.05</v>
      </c>
      <c r="AC217" s="18">
        <f t="shared" si="227"/>
        <v>12824.1</v>
      </c>
      <c r="AD217" s="17">
        <f t="shared" si="207"/>
        <v>13275.78</v>
      </c>
      <c r="AE217" s="17">
        <f t="shared" si="208"/>
        <v>13531.38</v>
      </c>
      <c r="AF217" s="19">
        <v>55</v>
      </c>
      <c r="AG217" s="13">
        <v>24</v>
      </c>
      <c r="AH217" s="13">
        <v>25</v>
      </c>
      <c r="AI217" s="13">
        <v>6</v>
      </c>
      <c r="AJ217" s="21">
        <v>40</v>
      </c>
      <c r="AK217" s="21">
        <v>4</v>
      </c>
      <c r="AL217" s="21">
        <v>2.5</v>
      </c>
      <c r="AM217" s="21">
        <v>4.2</v>
      </c>
      <c r="AN217" s="13">
        <v>3.4</v>
      </c>
      <c r="AO217" s="13">
        <v>5</v>
      </c>
      <c r="AP217" s="13">
        <v>35</v>
      </c>
      <c r="AQ217" s="11">
        <f t="shared" si="198"/>
        <v>10250</v>
      </c>
      <c r="AR217" s="13">
        <f t="shared" si="222"/>
        <v>707.28</v>
      </c>
      <c r="AS217" s="13">
        <f t="shared" si="223"/>
        <v>451.68</v>
      </c>
      <c r="AT217" s="1">
        <f t="shared" si="209"/>
        <v>85</v>
      </c>
      <c r="AU217" s="1">
        <f t="shared" si="210"/>
        <v>52</v>
      </c>
      <c r="AV217" s="1" t="str">
        <f t="shared" si="224"/>
        <v>105</v>
      </c>
      <c r="AW217" s="1">
        <f t="shared" si="211"/>
        <v>5460</v>
      </c>
      <c r="AX217" s="1">
        <f t="shared" si="212"/>
        <v>80</v>
      </c>
      <c r="AY217" s="1">
        <f t="shared" si="213"/>
        <v>51</v>
      </c>
      <c r="AZ217" s="1" t="str">
        <f t="shared" si="225"/>
        <v>112</v>
      </c>
      <c r="BA217" s="1">
        <f t="shared" si="214"/>
        <v>5712</v>
      </c>
      <c r="BB217" s="1">
        <f t="shared" si="215"/>
        <v>11172</v>
      </c>
      <c r="BC217" s="1">
        <f t="shared" si="216"/>
        <v>107</v>
      </c>
      <c r="BE217" s="1" t="str">
        <f t="shared" si="217"/>
        <v>491</v>
      </c>
      <c r="BI217" s="1">
        <f t="shared" si="218"/>
        <v>24487.1</v>
      </c>
      <c r="BJ217" s="1">
        <f t="shared" si="219"/>
        <v>24938.78</v>
      </c>
      <c r="BK217" s="1">
        <f t="shared" si="220"/>
        <v>25194.38</v>
      </c>
      <c r="BM217" s="1" t="e">
        <f>BI217*#REF!*BL217/1000</f>
        <v>#REF!</v>
      </c>
      <c r="BN217" s="1" t="e">
        <f>BJ217*#REF!*BL217/1000</f>
        <v>#REF!</v>
      </c>
      <c r="BO217" s="1" t="e">
        <f>BK217*#REF!*BL217/1000</f>
        <v>#REF!</v>
      </c>
      <c r="BP217" s="3">
        <v>0.54</v>
      </c>
      <c r="BR217" s="1">
        <f t="shared" si="203"/>
        <v>0</v>
      </c>
      <c r="BS217" s="1">
        <f t="shared" si="204"/>
        <v>0</v>
      </c>
      <c r="BT217" s="1">
        <f t="shared" si="205"/>
        <v>0</v>
      </c>
    </row>
    <row r="218" spans="1:72">
      <c r="A218" s="1">
        <v>215</v>
      </c>
      <c r="B218" s="8" t="s">
        <v>79</v>
      </c>
      <c r="D218" s="1">
        <v>10250</v>
      </c>
      <c r="F218" s="1">
        <v>85</v>
      </c>
      <c r="G218" s="1">
        <v>52</v>
      </c>
      <c r="H218" s="1">
        <v>80</v>
      </c>
      <c r="I218" s="1">
        <v>51</v>
      </c>
      <c r="J218" s="1">
        <v>107</v>
      </c>
      <c r="K218" s="1">
        <f t="shared" si="201"/>
        <v>11172</v>
      </c>
      <c r="L218" s="1">
        <f t="shared" si="194"/>
        <v>24707.1</v>
      </c>
      <c r="M218" s="1">
        <f t="shared" si="195"/>
        <v>25158.78</v>
      </c>
      <c r="N218" s="1">
        <f t="shared" si="196"/>
        <v>25414.38</v>
      </c>
      <c r="O218" s="1">
        <f t="shared" si="221"/>
        <v>12350</v>
      </c>
      <c r="P218" s="1">
        <v>2420</v>
      </c>
      <c r="Q218" s="1">
        <v>1900</v>
      </c>
      <c r="R218" s="11" t="s">
        <v>82</v>
      </c>
      <c r="S218" s="13">
        <v>2316</v>
      </c>
      <c r="T218" s="13">
        <v>2065</v>
      </c>
      <c r="U218" s="13">
        <v>1624</v>
      </c>
      <c r="V218" s="14">
        <f t="shared" si="228"/>
        <v>6005</v>
      </c>
      <c r="W218" s="13">
        <f>1730*2</f>
        <v>3460</v>
      </c>
      <c r="X218" s="13">
        <f>285/2</f>
        <v>142.5</v>
      </c>
      <c r="Y218" s="13">
        <v>133.5</v>
      </c>
      <c r="Z218" s="13">
        <v>80</v>
      </c>
      <c r="AA218" s="11">
        <f t="shared" si="197"/>
        <v>10250</v>
      </c>
      <c r="AB218" s="12">
        <f t="shared" si="206"/>
        <v>1656.05</v>
      </c>
      <c r="AC218" s="18">
        <f t="shared" si="227"/>
        <v>13044.1</v>
      </c>
      <c r="AD218" s="17">
        <f t="shared" si="207"/>
        <v>13495.78</v>
      </c>
      <c r="AE218" s="17">
        <f t="shared" si="208"/>
        <v>13751.38</v>
      </c>
      <c r="AF218" s="19">
        <v>55</v>
      </c>
      <c r="AG218" s="13">
        <v>24</v>
      </c>
      <c r="AH218" s="13">
        <v>25</v>
      </c>
      <c r="AI218" s="13">
        <v>6</v>
      </c>
      <c r="AJ218" s="21">
        <v>40</v>
      </c>
      <c r="AK218" s="21">
        <v>4</v>
      </c>
      <c r="AL218" s="21">
        <v>2.5</v>
      </c>
      <c r="AM218" s="21">
        <v>4.2</v>
      </c>
      <c r="AN218" s="13">
        <v>3.4</v>
      </c>
      <c r="AO218" s="13">
        <v>5</v>
      </c>
      <c r="AP218" s="13">
        <v>35</v>
      </c>
      <c r="AQ218" s="11">
        <f t="shared" si="198"/>
        <v>10250</v>
      </c>
      <c r="AR218" s="13">
        <f t="shared" si="222"/>
        <v>707.28</v>
      </c>
      <c r="AS218" s="13">
        <f t="shared" si="223"/>
        <v>451.68</v>
      </c>
      <c r="AT218" s="1">
        <f t="shared" si="209"/>
        <v>85</v>
      </c>
      <c r="AU218" s="1">
        <f t="shared" si="210"/>
        <v>52</v>
      </c>
      <c r="AV218" s="1" t="str">
        <f t="shared" si="224"/>
        <v>105</v>
      </c>
      <c r="AW218" s="1">
        <f t="shared" si="211"/>
        <v>5460</v>
      </c>
      <c r="AX218" s="1">
        <f t="shared" si="212"/>
        <v>80</v>
      </c>
      <c r="AY218" s="1">
        <f t="shared" si="213"/>
        <v>51</v>
      </c>
      <c r="AZ218" s="1" t="str">
        <f t="shared" si="225"/>
        <v>112</v>
      </c>
      <c r="BA218" s="1">
        <f t="shared" si="214"/>
        <v>5712</v>
      </c>
      <c r="BB218" s="1">
        <f t="shared" si="215"/>
        <v>11172</v>
      </c>
      <c r="BC218" s="1">
        <f t="shared" si="216"/>
        <v>107</v>
      </c>
      <c r="BE218" s="1" t="str">
        <f t="shared" si="217"/>
        <v>491</v>
      </c>
      <c r="BI218" s="1">
        <f t="shared" si="218"/>
        <v>24707.1</v>
      </c>
      <c r="BJ218" s="1">
        <f t="shared" si="219"/>
        <v>25158.78</v>
      </c>
      <c r="BK218" s="1">
        <f t="shared" si="220"/>
        <v>25414.38</v>
      </c>
      <c r="BM218" s="1" t="e">
        <f>BI218*#REF!*BL218/1000</f>
        <v>#REF!</v>
      </c>
      <c r="BN218" s="1" t="e">
        <f>BJ218*#REF!*BL218/1000</f>
        <v>#REF!</v>
      </c>
      <c r="BO218" s="1" t="e">
        <f>BK218*#REF!*BL218/1000</f>
        <v>#REF!</v>
      </c>
      <c r="BP218" s="3">
        <v>0.53</v>
      </c>
      <c r="BR218" s="1">
        <f t="shared" si="203"/>
        <v>0</v>
      </c>
      <c r="BS218" s="1">
        <f t="shared" si="204"/>
        <v>0</v>
      </c>
      <c r="BT218" s="1">
        <f t="shared" si="205"/>
        <v>0</v>
      </c>
    </row>
    <row r="219" spans="1:72">
      <c r="A219" s="1">
        <v>216</v>
      </c>
      <c r="B219" s="8" t="s">
        <v>79</v>
      </c>
      <c r="D219" s="1">
        <v>10250</v>
      </c>
      <c r="F219" s="1">
        <v>85</v>
      </c>
      <c r="G219" s="1">
        <v>52</v>
      </c>
      <c r="H219" s="1">
        <v>80</v>
      </c>
      <c r="I219" s="1">
        <v>51</v>
      </c>
      <c r="J219" s="1">
        <v>63</v>
      </c>
      <c r="K219" s="1">
        <f t="shared" si="201"/>
        <v>11172</v>
      </c>
      <c r="L219" s="1">
        <f t="shared" si="194"/>
        <v>25006.84</v>
      </c>
      <c r="M219" s="1">
        <f t="shared" si="195"/>
        <v>25458.52</v>
      </c>
      <c r="N219" s="1">
        <f t="shared" si="196"/>
        <v>25714.12</v>
      </c>
      <c r="O219" s="1">
        <f t="shared" si="221"/>
        <v>12350</v>
      </c>
      <c r="P219" s="1">
        <v>2420</v>
      </c>
      <c r="Q219" s="1">
        <v>1900</v>
      </c>
      <c r="R219" s="11" t="s">
        <v>83</v>
      </c>
      <c r="S219" s="13">
        <v>2571</v>
      </c>
      <c r="T219" s="13">
        <v>2405</v>
      </c>
      <c r="U219" s="13">
        <v>1839</v>
      </c>
      <c r="V219" s="14">
        <f t="shared" si="228"/>
        <v>6815</v>
      </c>
      <c r="W219" s="13">
        <v>2800</v>
      </c>
      <c r="X219" s="13">
        <f>314/2</f>
        <v>157</v>
      </c>
      <c r="Y219" s="13">
        <v>133.5</v>
      </c>
      <c r="Z219" s="13">
        <v>80</v>
      </c>
      <c r="AA219" s="11">
        <f t="shared" si="197"/>
        <v>10250</v>
      </c>
      <c r="AB219" s="12">
        <f t="shared" si="206"/>
        <v>1816.42</v>
      </c>
      <c r="AC219" s="18">
        <f t="shared" si="227"/>
        <v>13514.84</v>
      </c>
      <c r="AD219" s="17">
        <f t="shared" si="207"/>
        <v>13966.52</v>
      </c>
      <c r="AE219" s="17">
        <f t="shared" si="208"/>
        <v>14222.12</v>
      </c>
      <c r="AF219" s="19">
        <v>55</v>
      </c>
      <c r="AG219" s="13">
        <v>24</v>
      </c>
      <c r="AH219" s="13">
        <v>25</v>
      </c>
      <c r="AI219" s="13">
        <v>6</v>
      </c>
      <c r="AJ219" s="21">
        <v>40</v>
      </c>
      <c r="AK219" s="21">
        <v>4</v>
      </c>
      <c r="AL219" s="21">
        <v>2.5</v>
      </c>
      <c r="AM219" s="21">
        <v>4.2</v>
      </c>
      <c r="AN219" s="13">
        <v>3.4</v>
      </c>
      <c r="AO219" s="13">
        <v>5</v>
      </c>
      <c r="AP219" s="13">
        <v>35</v>
      </c>
      <c r="AQ219" s="11">
        <f t="shared" si="198"/>
        <v>10250</v>
      </c>
      <c r="AR219" s="13">
        <f t="shared" si="222"/>
        <v>707.28</v>
      </c>
      <c r="AS219" s="13">
        <f t="shared" si="223"/>
        <v>451.68</v>
      </c>
      <c r="AT219" s="1">
        <f t="shared" si="209"/>
        <v>85</v>
      </c>
      <c r="AU219" s="1">
        <f t="shared" si="210"/>
        <v>52</v>
      </c>
      <c r="AV219" s="1" t="str">
        <f t="shared" si="224"/>
        <v>105</v>
      </c>
      <c r="AW219" s="1">
        <f t="shared" si="211"/>
        <v>5460</v>
      </c>
      <c r="AX219" s="1">
        <f t="shared" si="212"/>
        <v>80</v>
      </c>
      <c r="AY219" s="1">
        <f t="shared" si="213"/>
        <v>51</v>
      </c>
      <c r="AZ219" s="1" t="str">
        <f t="shared" si="225"/>
        <v>112</v>
      </c>
      <c r="BA219" s="1">
        <f t="shared" si="214"/>
        <v>5712</v>
      </c>
      <c r="BB219" s="1">
        <f t="shared" si="215"/>
        <v>11172</v>
      </c>
      <c r="BC219" s="1">
        <f t="shared" si="216"/>
        <v>63</v>
      </c>
      <c r="BE219" s="1" t="str">
        <f t="shared" si="217"/>
        <v>320</v>
      </c>
      <c r="BI219" s="1">
        <f t="shared" si="218"/>
        <v>25006.84</v>
      </c>
      <c r="BJ219" s="1">
        <f t="shared" si="219"/>
        <v>25458.52</v>
      </c>
      <c r="BK219" s="1">
        <f t="shared" si="220"/>
        <v>25714.12</v>
      </c>
      <c r="BM219" s="1" t="e">
        <f>BI219*#REF!*BL219/1000</f>
        <v>#REF!</v>
      </c>
      <c r="BN219" s="1" t="e">
        <f>BJ219*#REF!*BL219/1000</f>
        <v>#REF!</v>
      </c>
      <c r="BO219" s="1" t="e">
        <f>BK219*#REF!*BL219/1000</f>
        <v>#REF!</v>
      </c>
      <c r="BP219" s="3">
        <v>0.46</v>
      </c>
      <c r="BR219" s="1">
        <f t="shared" si="203"/>
        <v>0</v>
      </c>
      <c r="BS219" s="1">
        <f t="shared" si="204"/>
        <v>0</v>
      </c>
      <c r="BT219" s="1">
        <f t="shared" si="205"/>
        <v>0</v>
      </c>
    </row>
    <row r="220" spans="1:72">
      <c r="A220" s="1">
        <v>217</v>
      </c>
      <c r="B220" s="8" t="s">
        <v>79</v>
      </c>
      <c r="D220" s="1">
        <v>10250</v>
      </c>
      <c r="F220" s="1">
        <v>85</v>
      </c>
      <c r="G220" s="1">
        <v>52</v>
      </c>
      <c r="H220" s="1">
        <v>80</v>
      </c>
      <c r="I220" s="1">
        <v>51</v>
      </c>
      <c r="J220" s="1">
        <v>107</v>
      </c>
      <c r="K220" s="1">
        <f t="shared" si="201"/>
        <v>11172</v>
      </c>
      <c r="L220" s="1">
        <f t="shared" si="194"/>
        <v>26745.84</v>
      </c>
      <c r="M220" s="1">
        <f t="shared" si="195"/>
        <v>27197.52</v>
      </c>
      <c r="N220" s="1">
        <f t="shared" si="196"/>
        <v>27453.12</v>
      </c>
      <c r="O220" s="1">
        <f t="shared" si="221"/>
        <v>12350</v>
      </c>
      <c r="P220" s="1">
        <v>2420</v>
      </c>
      <c r="Q220" s="1">
        <v>1900</v>
      </c>
      <c r="R220" s="11" t="s">
        <v>84</v>
      </c>
      <c r="S220" s="13">
        <v>2571</v>
      </c>
      <c r="T220" s="13">
        <v>2405</v>
      </c>
      <c r="U220" s="13">
        <v>1839</v>
      </c>
      <c r="V220" s="14">
        <f t="shared" si="228"/>
        <v>6815</v>
      </c>
      <c r="W220" s="13">
        <f>2184*2</f>
        <v>4368</v>
      </c>
      <c r="X220" s="13">
        <f>314/2</f>
        <v>157</v>
      </c>
      <c r="Y220" s="13">
        <v>133.5</v>
      </c>
      <c r="Z220" s="13">
        <v>80</v>
      </c>
      <c r="AA220" s="11">
        <f t="shared" si="197"/>
        <v>10250</v>
      </c>
      <c r="AB220" s="12">
        <f t="shared" si="206"/>
        <v>1816.42</v>
      </c>
      <c r="AC220" s="18">
        <f t="shared" si="227"/>
        <v>15082.84</v>
      </c>
      <c r="AD220" s="17">
        <f t="shared" si="207"/>
        <v>15534.52</v>
      </c>
      <c r="AE220" s="17">
        <f t="shared" si="208"/>
        <v>15790.12</v>
      </c>
      <c r="AF220" s="19">
        <v>55</v>
      </c>
      <c r="AG220" s="13">
        <v>24</v>
      </c>
      <c r="AH220" s="13">
        <v>25</v>
      </c>
      <c r="AI220" s="13">
        <v>6</v>
      </c>
      <c r="AJ220" s="21">
        <v>40</v>
      </c>
      <c r="AK220" s="21">
        <v>4</v>
      </c>
      <c r="AL220" s="21">
        <v>2.5</v>
      </c>
      <c r="AM220" s="21">
        <v>4.2</v>
      </c>
      <c r="AN220" s="13">
        <v>3.4</v>
      </c>
      <c r="AO220" s="13">
        <v>5</v>
      </c>
      <c r="AP220" s="13">
        <v>35</v>
      </c>
      <c r="AQ220" s="11">
        <f t="shared" si="198"/>
        <v>10250</v>
      </c>
      <c r="AR220" s="13">
        <f t="shared" si="222"/>
        <v>707.28</v>
      </c>
      <c r="AS220" s="13">
        <f t="shared" si="223"/>
        <v>451.68</v>
      </c>
      <c r="AT220" s="1">
        <f t="shared" si="209"/>
        <v>85</v>
      </c>
      <c r="AU220" s="1">
        <f t="shared" si="210"/>
        <v>52</v>
      </c>
      <c r="AV220" s="1" t="str">
        <f t="shared" si="224"/>
        <v>105</v>
      </c>
      <c r="AW220" s="1">
        <f t="shared" si="211"/>
        <v>5460</v>
      </c>
      <c r="AX220" s="1">
        <f t="shared" si="212"/>
        <v>80</v>
      </c>
      <c r="AY220" s="1">
        <f t="shared" si="213"/>
        <v>51</v>
      </c>
      <c r="AZ220" s="1" t="str">
        <f t="shared" si="225"/>
        <v>112</v>
      </c>
      <c r="BA220" s="1">
        <f t="shared" si="214"/>
        <v>5712</v>
      </c>
      <c r="BB220" s="1">
        <f t="shared" si="215"/>
        <v>11172</v>
      </c>
      <c r="BC220" s="1">
        <f t="shared" si="216"/>
        <v>107</v>
      </c>
      <c r="BE220" s="1" t="str">
        <f t="shared" si="217"/>
        <v>491</v>
      </c>
      <c r="BI220" s="1">
        <f t="shared" si="218"/>
        <v>26745.84</v>
      </c>
      <c r="BJ220" s="1">
        <f t="shared" si="219"/>
        <v>27197.52</v>
      </c>
      <c r="BK220" s="1">
        <f t="shared" si="220"/>
        <v>27453.12</v>
      </c>
      <c r="BM220" s="1" t="e">
        <f>BI220*#REF!*BL220/1000</f>
        <v>#REF!</v>
      </c>
      <c r="BN220" s="1" t="e">
        <f>BJ220*#REF!*BL220/1000</f>
        <v>#REF!</v>
      </c>
      <c r="BO220" s="1" t="e">
        <f>BK220*#REF!*BL220/1000</f>
        <v>#REF!</v>
      </c>
      <c r="BP220" s="3">
        <v>0.44</v>
      </c>
      <c r="BR220" s="1">
        <f t="shared" si="203"/>
        <v>0</v>
      </c>
      <c r="BS220" s="1">
        <f t="shared" si="204"/>
        <v>0</v>
      </c>
      <c r="BT220" s="1">
        <f t="shared" si="205"/>
        <v>0</v>
      </c>
    </row>
    <row r="221" spans="1:72">
      <c r="A221" s="1">
        <v>218</v>
      </c>
      <c r="B221" s="8" t="s">
        <v>79</v>
      </c>
      <c r="D221" s="1">
        <v>10250</v>
      </c>
      <c r="F221" s="1">
        <v>85</v>
      </c>
      <c r="G221" s="1">
        <v>52</v>
      </c>
      <c r="H221" s="1">
        <v>80</v>
      </c>
      <c r="I221" s="1">
        <v>51</v>
      </c>
      <c r="J221" s="1">
        <v>107</v>
      </c>
      <c r="K221" s="1">
        <f t="shared" si="201"/>
        <v>11172</v>
      </c>
      <c r="L221" s="1">
        <f t="shared" si="194"/>
        <v>27097.84</v>
      </c>
      <c r="M221" s="1">
        <f t="shared" si="195"/>
        <v>27549.52</v>
      </c>
      <c r="N221" s="1">
        <f t="shared" si="196"/>
        <v>27805.12</v>
      </c>
      <c r="O221" s="1">
        <f t="shared" si="221"/>
        <v>12350</v>
      </c>
      <c r="P221" s="1">
        <v>2420</v>
      </c>
      <c r="Q221" s="1">
        <v>1900</v>
      </c>
      <c r="R221" s="11" t="s">
        <v>82</v>
      </c>
      <c r="S221" s="13">
        <v>2571</v>
      </c>
      <c r="T221" s="13">
        <v>2405</v>
      </c>
      <c r="U221" s="13">
        <v>1839</v>
      </c>
      <c r="V221" s="14">
        <f t="shared" si="228"/>
        <v>6815</v>
      </c>
      <c r="W221" s="13">
        <f>2360*2</f>
        <v>4720</v>
      </c>
      <c r="X221" s="13">
        <f>314/2</f>
        <v>157</v>
      </c>
      <c r="Y221" s="13">
        <v>133.5</v>
      </c>
      <c r="Z221" s="13">
        <v>80</v>
      </c>
      <c r="AA221" s="11">
        <f t="shared" si="197"/>
        <v>10250</v>
      </c>
      <c r="AB221" s="12">
        <f t="shared" si="206"/>
        <v>1816.42</v>
      </c>
      <c r="AC221" s="18">
        <f t="shared" si="227"/>
        <v>15434.84</v>
      </c>
      <c r="AD221" s="17">
        <f t="shared" si="207"/>
        <v>15886.52</v>
      </c>
      <c r="AE221" s="17">
        <f t="shared" si="208"/>
        <v>16142.12</v>
      </c>
      <c r="AF221" s="19">
        <v>55</v>
      </c>
      <c r="AG221" s="13">
        <v>24</v>
      </c>
      <c r="AH221" s="13">
        <v>25</v>
      </c>
      <c r="AI221" s="13">
        <v>6</v>
      </c>
      <c r="AJ221" s="21">
        <v>40</v>
      </c>
      <c r="AK221" s="21">
        <v>4</v>
      </c>
      <c r="AL221" s="21">
        <v>2.5</v>
      </c>
      <c r="AM221" s="21">
        <v>4.2</v>
      </c>
      <c r="AN221" s="13">
        <v>3.4</v>
      </c>
      <c r="AO221" s="13">
        <v>5</v>
      </c>
      <c r="AP221" s="13">
        <v>35</v>
      </c>
      <c r="AQ221" s="11">
        <f t="shared" si="198"/>
        <v>10250</v>
      </c>
      <c r="AR221" s="13">
        <f t="shared" si="222"/>
        <v>707.28</v>
      </c>
      <c r="AS221" s="13">
        <f t="shared" si="223"/>
        <v>451.68</v>
      </c>
      <c r="AT221" s="1">
        <f t="shared" si="209"/>
        <v>85</v>
      </c>
      <c r="AU221" s="1">
        <f t="shared" si="210"/>
        <v>52</v>
      </c>
      <c r="AV221" s="1" t="str">
        <f t="shared" si="224"/>
        <v>105</v>
      </c>
      <c r="AW221" s="1">
        <f t="shared" si="211"/>
        <v>5460</v>
      </c>
      <c r="AX221" s="1">
        <f t="shared" si="212"/>
        <v>80</v>
      </c>
      <c r="AY221" s="1">
        <f t="shared" si="213"/>
        <v>51</v>
      </c>
      <c r="AZ221" s="1" t="str">
        <f t="shared" si="225"/>
        <v>112</v>
      </c>
      <c r="BA221" s="1">
        <f t="shared" si="214"/>
        <v>5712</v>
      </c>
      <c r="BB221" s="1">
        <f t="shared" si="215"/>
        <v>11172</v>
      </c>
      <c r="BC221" s="1">
        <f t="shared" si="216"/>
        <v>107</v>
      </c>
      <c r="BE221" s="1" t="str">
        <f t="shared" si="217"/>
        <v>491</v>
      </c>
      <c r="BI221" s="1">
        <f t="shared" si="218"/>
        <v>27097.84</v>
      </c>
      <c r="BJ221" s="1">
        <f t="shared" si="219"/>
        <v>27549.52</v>
      </c>
      <c r="BK221" s="1">
        <f t="shared" si="220"/>
        <v>27805.12</v>
      </c>
      <c r="BM221" s="1" t="e">
        <f>BI221*#REF!*BL221/1000</f>
        <v>#REF!</v>
      </c>
      <c r="BN221" s="1" t="e">
        <f>BJ221*#REF!*BL221/1000</f>
        <v>#REF!</v>
      </c>
      <c r="BO221" s="1" t="e">
        <f>BK221*#REF!*BL221/1000</f>
        <v>#REF!</v>
      </c>
      <c r="BP221" s="3">
        <v>0.5</v>
      </c>
      <c r="BR221" s="1">
        <f t="shared" si="203"/>
        <v>0</v>
      </c>
      <c r="BS221" s="1">
        <f t="shared" si="204"/>
        <v>0</v>
      </c>
      <c r="BT221" s="1">
        <f t="shared" si="205"/>
        <v>0</v>
      </c>
    </row>
    <row r="222" spans="1:72">
      <c r="A222" s="1">
        <v>219</v>
      </c>
      <c r="B222" s="8" t="s">
        <v>79</v>
      </c>
      <c r="C222" s="1">
        <v>450</v>
      </c>
      <c r="D222" s="1">
        <v>11210</v>
      </c>
      <c r="F222" s="1">
        <v>85</v>
      </c>
      <c r="G222" s="1">
        <v>58</v>
      </c>
      <c r="H222" s="1">
        <v>80</v>
      </c>
      <c r="I222" s="1">
        <v>57</v>
      </c>
      <c r="J222" s="1">
        <v>25</v>
      </c>
      <c r="K222" s="1">
        <f t="shared" si="201"/>
        <v>12474</v>
      </c>
      <c r="L222" s="1">
        <f t="shared" si="194"/>
        <v>20847.12</v>
      </c>
      <c r="M222" s="1">
        <f t="shared" si="195"/>
        <v>21320.688</v>
      </c>
      <c r="N222" s="1">
        <f t="shared" si="196"/>
        <v>21599.328</v>
      </c>
      <c r="O222" s="1">
        <f t="shared" si="221"/>
        <v>13310</v>
      </c>
      <c r="P222" s="1">
        <v>2420</v>
      </c>
      <c r="Q222" s="1">
        <v>1900</v>
      </c>
      <c r="R222" s="11">
        <v>320</v>
      </c>
      <c r="S222" s="13">
        <v>1672</v>
      </c>
      <c r="T222" s="13">
        <v>1123</v>
      </c>
      <c r="U222" s="13">
        <v>1172</v>
      </c>
      <c r="V222" s="14">
        <f t="shared" si="228"/>
        <v>3967</v>
      </c>
      <c r="W222" s="13">
        <v>740</v>
      </c>
      <c r="X222" s="13">
        <f>256/2</f>
        <v>128</v>
      </c>
      <c r="Y222" s="13">
        <v>133.5</v>
      </c>
      <c r="Z222" s="13">
        <v>70</v>
      </c>
      <c r="AA222" s="11">
        <f t="shared" si="197"/>
        <v>11210</v>
      </c>
      <c r="AB222" s="12">
        <f t="shared" si="206"/>
        <v>1608.56</v>
      </c>
      <c r="AC222" s="18">
        <f t="shared" si="227"/>
        <v>8191.12</v>
      </c>
      <c r="AD222" s="17">
        <f t="shared" si="207"/>
        <v>8664.688</v>
      </c>
      <c r="AE222" s="17">
        <f t="shared" si="208"/>
        <v>8943.328</v>
      </c>
      <c r="AF222" s="19">
        <v>55</v>
      </c>
      <c r="AG222" s="13">
        <v>24</v>
      </c>
      <c r="AH222" s="13">
        <v>25</v>
      </c>
      <c r="AI222" s="13">
        <v>6</v>
      </c>
      <c r="AJ222" s="21">
        <v>40</v>
      </c>
      <c r="AK222" s="21">
        <v>4</v>
      </c>
      <c r="AL222" s="21">
        <v>2.5</v>
      </c>
      <c r="AM222" s="21">
        <v>4.2</v>
      </c>
      <c r="AN222" s="13">
        <v>3.4</v>
      </c>
      <c r="AO222" s="13">
        <v>5</v>
      </c>
      <c r="AP222" s="13">
        <v>35</v>
      </c>
      <c r="AQ222" s="11">
        <f t="shared" si="198"/>
        <v>11210</v>
      </c>
      <c r="AR222" s="13">
        <f t="shared" si="222"/>
        <v>752.208</v>
      </c>
      <c r="AS222" s="13">
        <f t="shared" si="223"/>
        <v>473.568</v>
      </c>
      <c r="AT222" s="1">
        <f t="shared" si="209"/>
        <v>85</v>
      </c>
      <c r="AU222" s="1">
        <f t="shared" si="210"/>
        <v>58</v>
      </c>
      <c r="AV222" s="1" t="str">
        <f t="shared" si="224"/>
        <v>105</v>
      </c>
      <c r="AW222" s="1">
        <f t="shared" si="211"/>
        <v>6090</v>
      </c>
      <c r="AX222" s="1">
        <f t="shared" si="212"/>
        <v>80</v>
      </c>
      <c r="AY222" s="1">
        <f t="shared" si="213"/>
        <v>57</v>
      </c>
      <c r="AZ222" s="1" t="str">
        <f t="shared" si="225"/>
        <v>112</v>
      </c>
      <c r="BA222" s="1">
        <f t="shared" si="214"/>
        <v>6384</v>
      </c>
      <c r="BB222" s="1">
        <f t="shared" si="215"/>
        <v>12474</v>
      </c>
      <c r="BC222" s="1">
        <f t="shared" si="216"/>
        <v>25</v>
      </c>
      <c r="BE222" s="1" t="str">
        <f t="shared" si="217"/>
        <v>182</v>
      </c>
      <c r="BI222" s="1">
        <f t="shared" si="218"/>
        <v>20847.12</v>
      </c>
      <c r="BJ222" s="1">
        <f t="shared" si="219"/>
        <v>21320.688</v>
      </c>
      <c r="BK222" s="1">
        <f t="shared" si="220"/>
        <v>21599.328</v>
      </c>
      <c r="BM222" s="1" t="e">
        <f>BI222*#REF!*BL222/1000</f>
        <v>#REF!</v>
      </c>
      <c r="BN222" s="1" t="e">
        <f>BJ222*#REF!*BL222/1000</f>
        <v>#REF!</v>
      </c>
      <c r="BO222" s="1" t="e">
        <f>BK222*#REF!*BL222/1000</f>
        <v>#REF!</v>
      </c>
      <c r="BP222" s="3">
        <v>0.6</v>
      </c>
      <c r="BR222" s="1">
        <f t="shared" si="203"/>
        <v>0</v>
      </c>
      <c r="BS222" s="1">
        <f t="shared" si="204"/>
        <v>0</v>
      </c>
      <c r="BT222" s="1">
        <f t="shared" si="205"/>
        <v>0</v>
      </c>
    </row>
    <row r="223" spans="1:72">
      <c r="A223" s="1">
        <v>220</v>
      </c>
      <c r="B223" s="8" t="s">
        <v>79</v>
      </c>
      <c r="D223" s="1">
        <v>11210</v>
      </c>
      <c r="F223" s="1">
        <v>85</v>
      </c>
      <c r="G223" s="1">
        <v>58</v>
      </c>
      <c r="H223" s="1">
        <v>80</v>
      </c>
      <c r="I223" s="1">
        <v>57</v>
      </c>
      <c r="J223" s="1">
        <v>25</v>
      </c>
      <c r="K223" s="1">
        <f t="shared" si="201"/>
        <v>12474</v>
      </c>
      <c r="L223" s="1">
        <f t="shared" si="194"/>
        <v>21211.12</v>
      </c>
      <c r="M223" s="1">
        <f t="shared" si="195"/>
        <v>21684.688</v>
      </c>
      <c r="N223" s="1">
        <f t="shared" si="196"/>
        <v>21963.328</v>
      </c>
      <c r="O223" s="1">
        <f t="shared" si="221"/>
        <v>13310</v>
      </c>
      <c r="P223" s="1">
        <v>2420</v>
      </c>
      <c r="Q223" s="1">
        <v>1900</v>
      </c>
      <c r="R223" s="11">
        <v>360</v>
      </c>
      <c r="S223" s="13">
        <v>1776</v>
      </c>
      <c r="T223" s="13">
        <v>1123</v>
      </c>
      <c r="U223" s="13">
        <v>1172</v>
      </c>
      <c r="V223" s="14">
        <f t="shared" si="228"/>
        <v>4071</v>
      </c>
      <c r="W223" s="13">
        <v>1000</v>
      </c>
      <c r="X223" s="13">
        <f>256/2</f>
        <v>128</v>
      </c>
      <c r="Y223" s="13">
        <v>133.5</v>
      </c>
      <c r="Z223" s="13">
        <v>70</v>
      </c>
      <c r="AA223" s="11">
        <f t="shared" si="197"/>
        <v>11210</v>
      </c>
      <c r="AB223" s="12">
        <f t="shared" si="206"/>
        <v>1608.56</v>
      </c>
      <c r="AC223" s="18">
        <f t="shared" si="227"/>
        <v>8555.12</v>
      </c>
      <c r="AD223" s="17">
        <f t="shared" si="207"/>
        <v>9028.688</v>
      </c>
      <c r="AE223" s="17">
        <f t="shared" si="208"/>
        <v>9307.328</v>
      </c>
      <c r="AF223" s="19">
        <v>55</v>
      </c>
      <c r="AG223" s="13">
        <v>24</v>
      </c>
      <c r="AH223" s="13">
        <v>25</v>
      </c>
      <c r="AI223" s="13">
        <v>6</v>
      </c>
      <c r="AJ223" s="21">
        <v>40</v>
      </c>
      <c r="AK223" s="21">
        <v>4</v>
      </c>
      <c r="AL223" s="21">
        <v>2.5</v>
      </c>
      <c r="AM223" s="21">
        <v>4.2</v>
      </c>
      <c r="AN223" s="13">
        <v>3.4</v>
      </c>
      <c r="AO223" s="13">
        <v>5</v>
      </c>
      <c r="AP223" s="13">
        <v>35</v>
      </c>
      <c r="AQ223" s="11">
        <f t="shared" si="198"/>
        <v>11210</v>
      </c>
      <c r="AR223" s="13">
        <f t="shared" si="222"/>
        <v>752.208</v>
      </c>
      <c r="AS223" s="13">
        <f t="shared" si="223"/>
        <v>473.568</v>
      </c>
      <c r="AT223" s="1">
        <f t="shared" si="209"/>
        <v>85</v>
      </c>
      <c r="AU223" s="1">
        <f t="shared" si="210"/>
        <v>58</v>
      </c>
      <c r="AV223" s="1" t="str">
        <f t="shared" si="224"/>
        <v>105</v>
      </c>
      <c r="AW223" s="1">
        <f t="shared" si="211"/>
        <v>6090</v>
      </c>
      <c r="AX223" s="1">
        <f t="shared" si="212"/>
        <v>80</v>
      </c>
      <c r="AY223" s="1">
        <f t="shared" si="213"/>
        <v>57</v>
      </c>
      <c r="AZ223" s="1" t="str">
        <f t="shared" si="225"/>
        <v>112</v>
      </c>
      <c r="BA223" s="1">
        <f t="shared" si="214"/>
        <v>6384</v>
      </c>
      <c r="BB223" s="1">
        <f t="shared" si="215"/>
        <v>12474</v>
      </c>
      <c r="BC223" s="1">
        <f t="shared" si="216"/>
        <v>25</v>
      </c>
      <c r="BE223" s="1" t="str">
        <f t="shared" si="217"/>
        <v>182</v>
      </c>
      <c r="BI223" s="1">
        <f t="shared" si="218"/>
        <v>21211.12</v>
      </c>
      <c r="BJ223" s="1">
        <f t="shared" si="219"/>
        <v>21684.688</v>
      </c>
      <c r="BK223" s="1">
        <f t="shared" si="220"/>
        <v>21963.328</v>
      </c>
      <c r="BM223" s="1" t="e">
        <f>BI223*#REF!*BL223/1000</f>
        <v>#REF!</v>
      </c>
      <c r="BN223" s="1" t="e">
        <f>BJ223*#REF!*BL223/1000</f>
        <v>#REF!</v>
      </c>
      <c r="BO223" s="1" t="e">
        <f>BK223*#REF!*BL223/1000</f>
        <v>#REF!</v>
      </c>
      <c r="BP223" s="3">
        <v>0.58</v>
      </c>
      <c r="BR223" s="1">
        <f t="shared" si="203"/>
        <v>0</v>
      </c>
      <c r="BS223" s="1">
        <f t="shared" si="204"/>
        <v>0</v>
      </c>
      <c r="BT223" s="1">
        <f t="shared" si="205"/>
        <v>0</v>
      </c>
    </row>
    <row r="224" spans="1:72">
      <c r="A224" s="1">
        <v>221</v>
      </c>
      <c r="B224" s="8" t="s">
        <v>79</v>
      </c>
      <c r="D224" s="1">
        <v>11210</v>
      </c>
      <c r="F224" s="1">
        <v>85</v>
      </c>
      <c r="G224" s="1">
        <v>58</v>
      </c>
      <c r="H224" s="1">
        <v>80</v>
      </c>
      <c r="I224" s="1">
        <v>57</v>
      </c>
      <c r="J224" s="1">
        <v>63</v>
      </c>
      <c r="K224" s="1">
        <f t="shared" si="201"/>
        <v>12474</v>
      </c>
      <c r="L224" s="1">
        <f t="shared" si="194"/>
        <v>21131.12</v>
      </c>
      <c r="M224" s="1">
        <f t="shared" si="195"/>
        <v>21604.688</v>
      </c>
      <c r="N224" s="1">
        <f t="shared" si="196"/>
        <v>21883.328</v>
      </c>
      <c r="O224" s="1">
        <f t="shared" si="221"/>
        <v>13310</v>
      </c>
      <c r="P224" s="1">
        <v>2420</v>
      </c>
      <c r="Q224" s="1">
        <v>1900</v>
      </c>
      <c r="R224" s="11">
        <v>400</v>
      </c>
      <c r="S224" s="13">
        <v>2093</v>
      </c>
      <c r="T224" s="13">
        <v>1399</v>
      </c>
      <c r="U224" s="13">
        <v>1361</v>
      </c>
      <c r="V224" s="14">
        <f t="shared" si="228"/>
        <v>4853</v>
      </c>
      <c r="W224" s="13"/>
      <c r="X224" s="13">
        <f>256/2</f>
        <v>128</v>
      </c>
      <c r="Y224" s="13">
        <v>133.5</v>
      </c>
      <c r="Z224" s="13">
        <v>70</v>
      </c>
      <c r="AA224" s="11">
        <f t="shared" si="197"/>
        <v>11210</v>
      </c>
      <c r="AB224" s="12">
        <f t="shared" si="206"/>
        <v>1608.56</v>
      </c>
      <c r="AC224" s="18">
        <f t="shared" si="227"/>
        <v>8337.12</v>
      </c>
      <c r="AD224" s="17">
        <f t="shared" si="207"/>
        <v>8810.688</v>
      </c>
      <c r="AE224" s="17">
        <f t="shared" si="208"/>
        <v>9089.328</v>
      </c>
      <c r="AF224" s="19">
        <v>55</v>
      </c>
      <c r="AG224" s="13">
        <v>24</v>
      </c>
      <c r="AH224" s="13">
        <v>25</v>
      </c>
      <c r="AI224" s="13">
        <v>6</v>
      </c>
      <c r="AJ224" s="21">
        <v>40</v>
      </c>
      <c r="AK224" s="21">
        <v>4</v>
      </c>
      <c r="AL224" s="21">
        <v>2.5</v>
      </c>
      <c r="AM224" s="21">
        <v>4.2</v>
      </c>
      <c r="AN224" s="13">
        <v>3.4</v>
      </c>
      <c r="AO224" s="13">
        <v>5</v>
      </c>
      <c r="AP224" s="13">
        <v>35</v>
      </c>
      <c r="AQ224" s="11">
        <f t="shared" si="198"/>
        <v>11210</v>
      </c>
      <c r="AR224" s="13">
        <f t="shared" si="222"/>
        <v>752.208</v>
      </c>
      <c r="AS224" s="13">
        <f t="shared" si="223"/>
        <v>473.568</v>
      </c>
      <c r="AT224" s="1">
        <f t="shared" si="209"/>
        <v>85</v>
      </c>
      <c r="AU224" s="1">
        <f t="shared" si="210"/>
        <v>58</v>
      </c>
      <c r="AV224" s="1" t="str">
        <f t="shared" si="224"/>
        <v>105</v>
      </c>
      <c r="AW224" s="1">
        <f t="shared" si="211"/>
        <v>6090</v>
      </c>
      <c r="AX224" s="1">
        <f t="shared" si="212"/>
        <v>80</v>
      </c>
      <c r="AY224" s="1">
        <f t="shared" si="213"/>
        <v>57</v>
      </c>
      <c r="AZ224" s="1" t="str">
        <f t="shared" si="225"/>
        <v>112</v>
      </c>
      <c r="BA224" s="1">
        <f t="shared" si="214"/>
        <v>6384</v>
      </c>
      <c r="BB224" s="1">
        <f t="shared" si="215"/>
        <v>12474</v>
      </c>
      <c r="BC224" s="1">
        <f t="shared" si="216"/>
        <v>63</v>
      </c>
      <c r="BE224" s="1" t="str">
        <f t="shared" si="217"/>
        <v>320</v>
      </c>
      <c r="BI224" s="1">
        <f t="shared" si="218"/>
        <v>21131.12</v>
      </c>
      <c r="BJ224" s="1">
        <f t="shared" si="219"/>
        <v>21604.688</v>
      </c>
      <c r="BK224" s="1">
        <f t="shared" si="220"/>
        <v>21883.328</v>
      </c>
      <c r="BM224" s="1" t="e">
        <f>BI224*#REF!*BL224/1000</f>
        <v>#REF!</v>
      </c>
      <c r="BN224" s="1" t="e">
        <f>BJ224*#REF!*BL224/1000</f>
        <v>#REF!</v>
      </c>
      <c r="BO224" s="1" t="e">
        <f>BK224*#REF!*BL224/1000</f>
        <v>#REF!</v>
      </c>
      <c r="BP224" s="3">
        <v>0.56</v>
      </c>
      <c r="BR224" s="1">
        <f t="shared" si="203"/>
        <v>0</v>
      </c>
      <c r="BS224" s="1">
        <f t="shared" si="204"/>
        <v>0</v>
      </c>
      <c r="BT224" s="1">
        <f t="shared" si="205"/>
        <v>0</v>
      </c>
    </row>
    <row r="225" spans="1:72">
      <c r="A225" s="1">
        <v>222</v>
      </c>
      <c r="B225" s="8" t="s">
        <v>79</v>
      </c>
      <c r="D225" s="1">
        <v>11210</v>
      </c>
      <c r="F225" s="1">
        <v>85</v>
      </c>
      <c r="G225" s="1">
        <v>58</v>
      </c>
      <c r="H225" s="1">
        <v>80</v>
      </c>
      <c r="I225" s="1">
        <v>57</v>
      </c>
      <c r="J225" s="1">
        <v>63</v>
      </c>
      <c r="K225" s="1">
        <f t="shared" si="201"/>
        <v>12474</v>
      </c>
      <c r="L225" s="1">
        <f t="shared" si="194"/>
        <v>23230.12</v>
      </c>
      <c r="M225" s="1">
        <f t="shared" si="195"/>
        <v>23703.688</v>
      </c>
      <c r="N225" s="1">
        <f t="shared" si="196"/>
        <v>23982.328</v>
      </c>
      <c r="O225" s="1">
        <f t="shared" si="221"/>
        <v>13310</v>
      </c>
      <c r="P225" s="1">
        <v>2420</v>
      </c>
      <c r="Q225" s="1">
        <v>1900</v>
      </c>
      <c r="R225" s="11" t="s">
        <v>77</v>
      </c>
      <c r="S225" s="13">
        <v>2167</v>
      </c>
      <c r="T225" s="13">
        <v>1771</v>
      </c>
      <c r="U225" s="13">
        <v>1532</v>
      </c>
      <c r="V225" s="14">
        <f t="shared" si="228"/>
        <v>5470</v>
      </c>
      <c r="W225" s="13">
        <v>1480</v>
      </c>
      <c r="X225" s="13">
        <f>256/2</f>
        <v>128</v>
      </c>
      <c r="Y225" s="13">
        <v>133.5</v>
      </c>
      <c r="Z225" s="13">
        <v>71</v>
      </c>
      <c r="AA225" s="11">
        <f t="shared" si="197"/>
        <v>11210</v>
      </c>
      <c r="AB225" s="12">
        <f t="shared" si="206"/>
        <v>1609.56</v>
      </c>
      <c r="AC225" s="18">
        <f t="shared" si="227"/>
        <v>10436.12</v>
      </c>
      <c r="AD225" s="17">
        <f t="shared" si="207"/>
        <v>10909.688</v>
      </c>
      <c r="AE225" s="17">
        <f t="shared" si="208"/>
        <v>11188.328</v>
      </c>
      <c r="AF225" s="19">
        <v>55</v>
      </c>
      <c r="AG225" s="13">
        <v>24</v>
      </c>
      <c r="AH225" s="13">
        <v>25</v>
      </c>
      <c r="AI225" s="13">
        <v>6</v>
      </c>
      <c r="AJ225" s="21">
        <v>40</v>
      </c>
      <c r="AK225" s="21">
        <v>4</v>
      </c>
      <c r="AL225" s="21">
        <v>2.5</v>
      </c>
      <c r="AM225" s="21">
        <v>4.2</v>
      </c>
      <c r="AN225" s="13">
        <v>3.4</v>
      </c>
      <c r="AO225" s="13">
        <v>5</v>
      </c>
      <c r="AP225" s="13">
        <v>35</v>
      </c>
      <c r="AQ225" s="11">
        <f t="shared" si="198"/>
        <v>11210</v>
      </c>
      <c r="AR225" s="13">
        <f t="shared" si="222"/>
        <v>752.208</v>
      </c>
      <c r="AS225" s="13">
        <f t="shared" si="223"/>
        <v>473.568</v>
      </c>
      <c r="AT225" s="1">
        <f t="shared" si="209"/>
        <v>85</v>
      </c>
      <c r="AU225" s="1">
        <f t="shared" si="210"/>
        <v>58</v>
      </c>
      <c r="AV225" s="1" t="str">
        <f t="shared" si="224"/>
        <v>105</v>
      </c>
      <c r="AW225" s="1">
        <f t="shared" si="211"/>
        <v>6090</v>
      </c>
      <c r="AX225" s="1">
        <f t="shared" si="212"/>
        <v>80</v>
      </c>
      <c r="AY225" s="1">
        <f t="shared" si="213"/>
        <v>57</v>
      </c>
      <c r="AZ225" s="1" t="str">
        <f t="shared" si="225"/>
        <v>112</v>
      </c>
      <c r="BA225" s="1">
        <f t="shared" si="214"/>
        <v>6384</v>
      </c>
      <c r="BB225" s="1">
        <f t="shared" si="215"/>
        <v>12474</v>
      </c>
      <c r="BC225" s="1">
        <f t="shared" si="216"/>
        <v>63</v>
      </c>
      <c r="BE225" s="1" t="str">
        <f t="shared" si="217"/>
        <v>320</v>
      </c>
      <c r="BI225" s="1">
        <f t="shared" si="218"/>
        <v>23230.12</v>
      </c>
      <c r="BJ225" s="1">
        <f t="shared" si="219"/>
        <v>23703.688</v>
      </c>
      <c r="BK225" s="1">
        <f t="shared" si="220"/>
        <v>23982.328</v>
      </c>
      <c r="BM225" s="1" t="e">
        <f>BI225*#REF!*BL225/1000</f>
        <v>#REF!</v>
      </c>
      <c r="BN225" s="1" t="e">
        <f>BJ225*#REF!*BL225/1000</f>
        <v>#REF!</v>
      </c>
      <c r="BO225" s="1" t="e">
        <f>BK225*#REF!*BL225/1000</f>
        <v>#REF!</v>
      </c>
      <c r="BP225" s="3">
        <v>0.55</v>
      </c>
      <c r="BR225" s="1">
        <f t="shared" si="203"/>
        <v>0</v>
      </c>
      <c r="BS225" s="1">
        <f t="shared" si="204"/>
        <v>0</v>
      </c>
      <c r="BT225" s="1">
        <f t="shared" si="205"/>
        <v>0</v>
      </c>
    </row>
    <row r="226" spans="1:72">
      <c r="A226" s="1">
        <v>223</v>
      </c>
      <c r="B226" s="8" t="s">
        <v>79</v>
      </c>
      <c r="D226" s="1">
        <v>11210</v>
      </c>
      <c r="F226" s="1">
        <v>85</v>
      </c>
      <c r="G226" s="1">
        <v>58</v>
      </c>
      <c r="H226" s="1">
        <v>80</v>
      </c>
      <c r="I226" s="1">
        <v>57</v>
      </c>
      <c r="J226" s="1">
        <v>63</v>
      </c>
      <c r="K226" s="1">
        <f t="shared" si="201"/>
        <v>12474</v>
      </c>
      <c r="L226" s="1">
        <f t="shared" si="194"/>
        <v>24651.7</v>
      </c>
      <c r="M226" s="1">
        <f t="shared" si="195"/>
        <v>25125.268</v>
      </c>
      <c r="N226" s="1">
        <f t="shared" si="196"/>
        <v>25403.908</v>
      </c>
      <c r="O226" s="1">
        <f t="shared" si="221"/>
        <v>13310</v>
      </c>
      <c r="P226" s="1">
        <v>2420</v>
      </c>
      <c r="Q226" s="1">
        <v>1900</v>
      </c>
      <c r="R226" s="11" t="s">
        <v>78</v>
      </c>
      <c r="S226" s="13">
        <v>2316</v>
      </c>
      <c r="T226" s="13">
        <v>2065</v>
      </c>
      <c r="U226" s="13">
        <v>1624</v>
      </c>
      <c r="V226" s="14">
        <f t="shared" si="228"/>
        <v>6005</v>
      </c>
      <c r="W226" s="13">
        <v>2000</v>
      </c>
      <c r="X226" s="13">
        <f>285/2</f>
        <v>142.5</v>
      </c>
      <c r="Y226" s="13">
        <v>133.5</v>
      </c>
      <c r="Z226" s="13">
        <v>80</v>
      </c>
      <c r="AA226" s="11">
        <f t="shared" si="197"/>
        <v>11210</v>
      </c>
      <c r="AB226" s="12">
        <f t="shared" si="206"/>
        <v>1792.85</v>
      </c>
      <c r="AC226" s="18">
        <f t="shared" si="227"/>
        <v>11857.7</v>
      </c>
      <c r="AD226" s="17">
        <f t="shared" si="207"/>
        <v>12331.268</v>
      </c>
      <c r="AE226" s="17">
        <f t="shared" si="208"/>
        <v>12609.908</v>
      </c>
      <c r="AF226" s="19">
        <v>55</v>
      </c>
      <c r="AG226" s="13">
        <v>24</v>
      </c>
      <c r="AH226" s="13">
        <v>25</v>
      </c>
      <c r="AI226" s="13">
        <v>6</v>
      </c>
      <c r="AJ226" s="21">
        <v>40</v>
      </c>
      <c r="AK226" s="21">
        <v>4</v>
      </c>
      <c r="AL226" s="21">
        <v>2.5</v>
      </c>
      <c r="AM226" s="21">
        <v>4.2</v>
      </c>
      <c r="AN226" s="13">
        <v>3.4</v>
      </c>
      <c r="AO226" s="13">
        <v>5</v>
      </c>
      <c r="AP226" s="13">
        <v>35</v>
      </c>
      <c r="AQ226" s="11">
        <f t="shared" si="198"/>
        <v>11210</v>
      </c>
      <c r="AR226" s="13">
        <f t="shared" si="222"/>
        <v>752.208</v>
      </c>
      <c r="AS226" s="13">
        <f t="shared" si="223"/>
        <v>473.568</v>
      </c>
      <c r="AT226" s="1">
        <f t="shared" si="209"/>
        <v>85</v>
      </c>
      <c r="AU226" s="1">
        <f t="shared" si="210"/>
        <v>58</v>
      </c>
      <c r="AV226" s="1" t="str">
        <f t="shared" si="224"/>
        <v>105</v>
      </c>
      <c r="AW226" s="1">
        <f t="shared" si="211"/>
        <v>6090</v>
      </c>
      <c r="AX226" s="1">
        <f t="shared" si="212"/>
        <v>80</v>
      </c>
      <c r="AY226" s="1">
        <f t="shared" si="213"/>
        <v>57</v>
      </c>
      <c r="AZ226" s="1" t="str">
        <f t="shared" si="225"/>
        <v>112</v>
      </c>
      <c r="BA226" s="1">
        <f t="shared" si="214"/>
        <v>6384</v>
      </c>
      <c r="BB226" s="1">
        <f t="shared" si="215"/>
        <v>12474</v>
      </c>
      <c r="BC226" s="1">
        <f t="shared" si="216"/>
        <v>63</v>
      </c>
      <c r="BE226" s="1" t="str">
        <f t="shared" si="217"/>
        <v>320</v>
      </c>
      <c r="BI226" s="1">
        <f t="shared" si="218"/>
        <v>24651.7</v>
      </c>
      <c r="BJ226" s="1">
        <f t="shared" si="219"/>
        <v>25125.268</v>
      </c>
      <c r="BK226" s="1">
        <f t="shared" si="220"/>
        <v>25403.908</v>
      </c>
      <c r="BM226" s="1" t="e">
        <f>BI226*#REF!*BL226/1000</f>
        <v>#REF!</v>
      </c>
      <c r="BN226" s="1" t="e">
        <f>BJ226*#REF!*BL226/1000</f>
        <v>#REF!</v>
      </c>
      <c r="BO226" s="1" t="e">
        <f>BK226*#REF!*BL226/1000</f>
        <v>#REF!</v>
      </c>
      <c r="BP226" s="3">
        <v>0.53</v>
      </c>
      <c r="BR226" s="1">
        <f t="shared" si="203"/>
        <v>0</v>
      </c>
      <c r="BS226" s="1">
        <f t="shared" si="204"/>
        <v>0</v>
      </c>
      <c r="BT226" s="1">
        <f t="shared" si="205"/>
        <v>0</v>
      </c>
    </row>
    <row r="227" spans="1:72">
      <c r="A227" s="1">
        <v>224</v>
      </c>
      <c r="B227" s="8" t="s">
        <v>79</v>
      </c>
      <c r="D227" s="1">
        <v>11210</v>
      </c>
      <c r="F227" s="1">
        <v>85</v>
      </c>
      <c r="G227" s="1">
        <v>58</v>
      </c>
      <c r="H227" s="1">
        <v>80</v>
      </c>
      <c r="I227" s="1">
        <v>57</v>
      </c>
      <c r="J227" s="1">
        <v>63</v>
      </c>
      <c r="K227" s="1">
        <f t="shared" si="201"/>
        <v>12474</v>
      </c>
      <c r="L227" s="1">
        <f t="shared" ref="L227:L243" si="229">BI227</f>
        <v>25019.7</v>
      </c>
      <c r="M227" s="1">
        <f t="shared" ref="M227:M243" si="230">BJ227</f>
        <v>25493.268</v>
      </c>
      <c r="N227" s="1">
        <f t="shared" ref="N227:N243" si="231">BK227</f>
        <v>25771.908</v>
      </c>
      <c r="O227" s="1">
        <f t="shared" si="221"/>
        <v>13310</v>
      </c>
      <c r="P227" s="1">
        <v>2420</v>
      </c>
      <c r="Q227" s="1">
        <v>1900</v>
      </c>
      <c r="R227" s="11" t="s">
        <v>80</v>
      </c>
      <c r="S227" s="13">
        <v>2316</v>
      </c>
      <c r="T227" s="13">
        <v>2065</v>
      </c>
      <c r="U227" s="13">
        <v>1624</v>
      </c>
      <c r="V227" s="14">
        <f t="shared" si="228"/>
        <v>6005</v>
      </c>
      <c r="W227" s="13">
        <f>1184*2</f>
        <v>2368</v>
      </c>
      <c r="X227" s="13">
        <f>285/2</f>
        <v>142.5</v>
      </c>
      <c r="Y227" s="13">
        <v>133.5</v>
      </c>
      <c r="Z227" s="13">
        <v>80</v>
      </c>
      <c r="AA227" s="11">
        <f t="shared" si="197"/>
        <v>11210</v>
      </c>
      <c r="AB227" s="12">
        <f t="shared" si="206"/>
        <v>1792.85</v>
      </c>
      <c r="AC227" s="18">
        <f t="shared" si="227"/>
        <v>12225.7</v>
      </c>
      <c r="AD227" s="17">
        <f t="shared" si="207"/>
        <v>12699.268</v>
      </c>
      <c r="AE227" s="17">
        <f t="shared" si="208"/>
        <v>12977.908</v>
      </c>
      <c r="AF227" s="19">
        <v>55</v>
      </c>
      <c r="AG227" s="13">
        <v>24</v>
      </c>
      <c r="AH227" s="13">
        <v>25</v>
      </c>
      <c r="AI227" s="13">
        <v>6</v>
      </c>
      <c r="AJ227" s="21">
        <v>40</v>
      </c>
      <c r="AK227" s="21">
        <v>4</v>
      </c>
      <c r="AL227" s="21">
        <v>2.5</v>
      </c>
      <c r="AM227" s="21">
        <v>4.2</v>
      </c>
      <c r="AN227" s="13">
        <v>3.4</v>
      </c>
      <c r="AO227" s="13">
        <v>5</v>
      </c>
      <c r="AP227" s="13">
        <v>35</v>
      </c>
      <c r="AQ227" s="11">
        <f t="shared" si="198"/>
        <v>11210</v>
      </c>
      <c r="AR227" s="13">
        <f t="shared" si="222"/>
        <v>752.208</v>
      </c>
      <c r="AS227" s="13">
        <f t="shared" si="223"/>
        <v>473.568</v>
      </c>
      <c r="AT227" s="1">
        <f t="shared" si="209"/>
        <v>85</v>
      </c>
      <c r="AU227" s="1">
        <f t="shared" si="210"/>
        <v>58</v>
      </c>
      <c r="AV227" s="1" t="str">
        <f t="shared" si="224"/>
        <v>105</v>
      </c>
      <c r="AW227" s="1">
        <f t="shared" si="211"/>
        <v>6090</v>
      </c>
      <c r="AX227" s="1">
        <f t="shared" si="212"/>
        <v>80</v>
      </c>
      <c r="AY227" s="1">
        <f t="shared" si="213"/>
        <v>57</v>
      </c>
      <c r="AZ227" s="1" t="str">
        <f t="shared" si="225"/>
        <v>112</v>
      </c>
      <c r="BA227" s="1">
        <f t="shared" si="214"/>
        <v>6384</v>
      </c>
      <c r="BB227" s="1">
        <f t="shared" si="215"/>
        <v>12474</v>
      </c>
      <c r="BC227" s="1">
        <f t="shared" si="216"/>
        <v>63</v>
      </c>
      <c r="BE227" s="1" t="str">
        <f t="shared" si="217"/>
        <v>320</v>
      </c>
      <c r="BI227" s="1">
        <f t="shared" si="218"/>
        <v>25019.7</v>
      </c>
      <c r="BJ227" s="1">
        <f t="shared" si="219"/>
        <v>25493.268</v>
      </c>
      <c r="BK227" s="1">
        <f t="shared" si="220"/>
        <v>25771.908</v>
      </c>
      <c r="BM227" s="1" t="e">
        <f>BI227*#REF!*BL227/1000</f>
        <v>#REF!</v>
      </c>
      <c r="BN227" s="1" t="e">
        <f>BJ227*#REF!*BL227/1000</f>
        <v>#REF!</v>
      </c>
      <c r="BO227" s="1" t="e">
        <f>BK227*#REF!*BL227/1000</f>
        <v>#REF!</v>
      </c>
      <c r="BP227" s="3">
        <v>0.66</v>
      </c>
      <c r="BR227" s="1">
        <f t="shared" si="203"/>
        <v>0</v>
      </c>
      <c r="BS227" s="1">
        <f t="shared" si="204"/>
        <v>0</v>
      </c>
      <c r="BT227" s="1">
        <f t="shared" si="205"/>
        <v>0</v>
      </c>
    </row>
    <row r="228" spans="1:72">
      <c r="A228" s="1">
        <v>225</v>
      </c>
      <c r="B228" s="8" t="s">
        <v>79</v>
      </c>
      <c r="D228" s="1">
        <v>11210</v>
      </c>
      <c r="F228" s="1">
        <v>85</v>
      </c>
      <c r="G228" s="1">
        <v>58</v>
      </c>
      <c r="H228" s="1">
        <v>80</v>
      </c>
      <c r="I228" s="1">
        <v>57</v>
      </c>
      <c r="J228" s="1">
        <v>107</v>
      </c>
      <c r="K228" s="1">
        <f t="shared" si="201"/>
        <v>12474</v>
      </c>
      <c r="L228" s="1">
        <f t="shared" si="229"/>
        <v>26062.7</v>
      </c>
      <c r="M228" s="1">
        <f t="shared" si="230"/>
        <v>26536.268</v>
      </c>
      <c r="N228" s="1">
        <f t="shared" si="231"/>
        <v>26814.908</v>
      </c>
      <c r="O228" s="1">
        <f t="shared" si="221"/>
        <v>13310</v>
      </c>
      <c r="P228" s="1">
        <v>2420</v>
      </c>
      <c r="Q228" s="1">
        <v>1900</v>
      </c>
      <c r="R228" s="11" t="s">
        <v>81</v>
      </c>
      <c r="S228" s="13">
        <v>2316</v>
      </c>
      <c r="T228" s="13">
        <v>2065</v>
      </c>
      <c r="U228" s="13">
        <v>1624</v>
      </c>
      <c r="V228" s="14">
        <f t="shared" ref="V228:V238" si="232">S228+T228+U228</f>
        <v>6005</v>
      </c>
      <c r="W228" s="13">
        <f>1620*2</f>
        <v>3240</v>
      </c>
      <c r="X228" s="13">
        <f>285/2</f>
        <v>142.5</v>
      </c>
      <c r="Y228" s="13">
        <v>133.5</v>
      </c>
      <c r="Z228" s="13">
        <v>80</v>
      </c>
      <c r="AA228" s="11">
        <f t="shared" si="197"/>
        <v>11210</v>
      </c>
      <c r="AB228" s="12">
        <f t="shared" si="206"/>
        <v>1792.85</v>
      </c>
      <c r="AC228" s="18">
        <f t="shared" si="227"/>
        <v>13097.7</v>
      </c>
      <c r="AD228" s="17">
        <f t="shared" si="207"/>
        <v>13571.268</v>
      </c>
      <c r="AE228" s="17">
        <f t="shared" si="208"/>
        <v>13849.908</v>
      </c>
      <c r="AF228" s="19">
        <v>55</v>
      </c>
      <c r="AG228" s="13">
        <v>24</v>
      </c>
      <c r="AH228" s="13">
        <v>25</v>
      </c>
      <c r="AI228" s="13">
        <v>6</v>
      </c>
      <c r="AJ228" s="21">
        <v>40</v>
      </c>
      <c r="AK228" s="21">
        <v>4</v>
      </c>
      <c r="AL228" s="21">
        <v>2.5</v>
      </c>
      <c r="AM228" s="21">
        <v>4.2</v>
      </c>
      <c r="AN228" s="13">
        <v>3.4</v>
      </c>
      <c r="AO228" s="13">
        <v>5</v>
      </c>
      <c r="AP228" s="13">
        <v>35</v>
      </c>
      <c r="AQ228" s="11">
        <f t="shared" si="198"/>
        <v>11210</v>
      </c>
      <c r="AR228" s="13">
        <f t="shared" si="222"/>
        <v>752.208</v>
      </c>
      <c r="AS228" s="13">
        <f t="shared" si="223"/>
        <v>473.568</v>
      </c>
      <c r="AT228" s="1">
        <f t="shared" si="209"/>
        <v>85</v>
      </c>
      <c r="AU228" s="1">
        <f t="shared" si="210"/>
        <v>58</v>
      </c>
      <c r="AV228" s="1" t="str">
        <f t="shared" si="224"/>
        <v>105</v>
      </c>
      <c r="AW228" s="1">
        <f t="shared" si="211"/>
        <v>6090</v>
      </c>
      <c r="AX228" s="1">
        <f t="shared" si="212"/>
        <v>80</v>
      </c>
      <c r="AY228" s="1">
        <f t="shared" si="213"/>
        <v>57</v>
      </c>
      <c r="AZ228" s="1" t="str">
        <f t="shared" si="225"/>
        <v>112</v>
      </c>
      <c r="BA228" s="1">
        <f t="shared" si="214"/>
        <v>6384</v>
      </c>
      <c r="BB228" s="1">
        <f t="shared" si="215"/>
        <v>12474</v>
      </c>
      <c r="BC228" s="1">
        <f t="shared" si="216"/>
        <v>107</v>
      </c>
      <c r="BE228" s="1" t="str">
        <f t="shared" si="217"/>
        <v>491</v>
      </c>
      <c r="BI228" s="1">
        <f t="shared" si="218"/>
        <v>26062.7</v>
      </c>
      <c r="BJ228" s="1">
        <f t="shared" si="219"/>
        <v>26536.268</v>
      </c>
      <c r="BK228" s="1">
        <f t="shared" si="220"/>
        <v>26814.908</v>
      </c>
      <c r="BM228" s="1" t="e">
        <f>BI228*#REF!*BL228/1000</f>
        <v>#REF!</v>
      </c>
      <c r="BN228" s="1" t="e">
        <f>BJ228*#REF!*BL228/1000</f>
        <v>#REF!</v>
      </c>
      <c r="BO228" s="1" t="e">
        <f>BK228*#REF!*BL228/1000</f>
        <v>#REF!</v>
      </c>
      <c r="BP228" s="3">
        <v>0.65</v>
      </c>
      <c r="BR228" s="1">
        <f t="shared" si="203"/>
        <v>0</v>
      </c>
      <c r="BS228" s="1">
        <f t="shared" si="204"/>
        <v>0</v>
      </c>
      <c r="BT228" s="1">
        <f t="shared" si="205"/>
        <v>0</v>
      </c>
    </row>
    <row r="229" spans="1:72">
      <c r="A229" s="1">
        <v>226</v>
      </c>
      <c r="B229" s="8" t="s">
        <v>79</v>
      </c>
      <c r="D229" s="1">
        <v>11210</v>
      </c>
      <c r="F229" s="1">
        <v>85</v>
      </c>
      <c r="G229" s="1">
        <v>58</v>
      </c>
      <c r="H229" s="1">
        <v>80</v>
      </c>
      <c r="I229" s="1">
        <v>57</v>
      </c>
      <c r="J229" s="1">
        <v>107</v>
      </c>
      <c r="K229" s="1">
        <f t="shared" si="201"/>
        <v>12474</v>
      </c>
      <c r="L229" s="1">
        <f t="shared" si="229"/>
        <v>26282.7</v>
      </c>
      <c r="M229" s="1">
        <f t="shared" si="230"/>
        <v>26756.268</v>
      </c>
      <c r="N229" s="1">
        <f t="shared" si="231"/>
        <v>27034.908</v>
      </c>
      <c r="O229" s="1">
        <f t="shared" si="221"/>
        <v>13310</v>
      </c>
      <c r="P229" s="1">
        <v>2420</v>
      </c>
      <c r="Q229" s="1">
        <v>1900</v>
      </c>
      <c r="R229" s="11" t="s">
        <v>82</v>
      </c>
      <c r="S229" s="13">
        <v>2316</v>
      </c>
      <c r="T229" s="13">
        <v>2065</v>
      </c>
      <c r="U229" s="13">
        <v>1624</v>
      </c>
      <c r="V229" s="14">
        <f t="shared" si="232"/>
        <v>6005</v>
      </c>
      <c r="W229" s="13">
        <f>1730*2</f>
        <v>3460</v>
      </c>
      <c r="X229" s="13">
        <f>285/2</f>
        <v>142.5</v>
      </c>
      <c r="Y229" s="13">
        <v>133.5</v>
      </c>
      <c r="Z229" s="13">
        <v>80</v>
      </c>
      <c r="AA229" s="11">
        <f t="shared" si="197"/>
        <v>11210</v>
      </c>
      <c r="AB229" s="12">
        <f t="shared" si="206"/>
        <v>1792.85</v>
      </c>
      <c r="AC229" s="18">
        <f t="shared" si="227"/>
        <v>13317.7</v>
      </c>
      <c r="AD229" s="17">
        <f t="shared" si="207"/>
        <v>13791.268</v>
      </c>
      <c r="AE229" s="17">
        <f t="shared" si="208"/>
        <v>14069.908</v>
      </c>
      <c r="AF229" s="19">
        <v>55</v>
      </c>
      <c r="AG229" s="13">
        <v>24</v>
      </c>
      <c r="AH229" s="13">
        <v>25</v>
      </c>
      <c r="AI229" s="13">
        <v>6</v>
      </c>
      <c r="AJ229" s="21">
        <v>40</v>
      </c>
      <c r="AK229" s="21">
        <v>4</v>
      </c>
      <c r="AL229" s="21">
        <v>2.5</v>
      </c>
      <c r="AM229" s="21">
        <v>4.2</v>
      </c>
      <c r="AN229" s="13">
        <v>3.4</v>
      </c>
      <c r="AO229" s="13">
        <v>5</v>
      </c>
      <c r="AP229" s="13">
        <v>35</v>
      </c>
      <c r="AQ229" s="11">
        <f t="shared" si="198"/>
        <v>11210</v>
      </c>
      <c r="AR229" s="13">
        <f t="shared" si="222"/>
        <v>752.208</v>
      </c>
      <c r="AS229" s="13">
        <f t="shared" si="223"/>
        <v>473.568</v>
      </c>
      <c r="AT229" s="1">
        <f t="shared" si="209"/>
        <v>85</v>
      </c>
      <c r="AU229" s="1">
        <f t="shared" si="210"/>
        <v>58</v>
      </c>
      <c r="AV229" s="1" t="str">
        <f t="shared" si="224"/>
        <v>105</v>
      </c>
      <c r="AW229" s="1">
        <f t="shared" si="211"/>
        <v>6090</v>
      </c>
      <c r="AX229" s="1">
        <f t="shared" si="212"/>
        <v>80</v>
      </c>
      <c r="AY229" s="1">
        <f t="shared" si="213"/>
        <v>57</v>
      </c>
      <c r="AZ229" s="1" t="str">
        <f t="shared" si="225"/>
        <v>112</v>
      </c>
      <c r="BA229" s="1">
        <f t="shared" si="214"/>
        <v>6384</v>
      </c>
      <c r="BB229" s="1">
        <f t="shared" si="215"/>
        <v>12474</v>
      </c>
      <c r="BC229" s="1">
        <f t="shared" si="216"/>
        <v>107</v>
      </c>
      <c r="BE229" s="1" t="str">
        <f t="shared" si="217"/>
        <v>491</v>
      </c>
      <c r="BI229" s="1">
        <f t="shared" si="218"/>
        <v>26282.7</v>
      </c>
      <c r="BJ229" s="1">
        <f t="shared" si="219"/>
        <v>26756.268</v>
      </c>
      <c r="BK229" s="1">
        <f t="shared" si="220"/>
        <v>27034.908</v>
      </c>
      <c r="BM229" s="1" t="e">
        <f>BI229*#REF!*BL229/1000</f>
        <v>#REF!</v>
      </c>
      <c r="BN229" s="1" t="e">
        <f>BJ229*#REF!*BL229/1000</f>
        <v>#REF!</v>
      </c>
      <c r="BO229" s="1" t="e">
        <f>BK229*#REF!*BL229/1000</f>
        <v>#REF!</v>
      </c>
      <c r="BP229" s="3">
        <v>0.65</v>
      </c>
      <c r="BR229" s="1">
        <f t="shared" si="203"/>
        <v>0</v>
      </c>
      <c r="BS229" s="1">
        <f t="shared" si="204"/>
        <v>0</v>
      </c>
      <c r="BT229" s="1">
        <f t="shared" si="205"/>
        <v>0</v>
      </c>
    </row>
    <row r="230" spans="1:72">
      <c r="A230" s="1">
        <v>227</v>
      </c>
      <c r="B230" s="8" t="s">
        <v>79</v>
      </c>
      <c r="D230" s="1">
        <v>11210</v>
      </c>
      <c r="F230" s="1">
        <v>85</v>
      </c>
      <c r="G230" s="1">
        <v>58</v>
      </c>
      <c r="H230" s="1">
        <v>80</v>
      </c>
      <c r="I230" s="1">
        <v>57</v>
      </c>
      <c r="J230" s="1">
        <v>63</v>
      </c>
      <c r="K230" s="1">
        <f t="shared" si="201"/>
        <v>12474</v>
      </c>
      <c r="L230" s="1">
        <f t="shared" si="229"/>
        <v>26610.28</v>
      </c>
      <c r="M230" s="1">
        <f t="shared" si="230"/>
        <v>27083.848</v>
      </c>
      <c r="N230" s="1">
        <f t="shared" si="231"/>
        <v>27362.488</v>
      </c>
      <c r="O230" s="1">
        <f t="shared" si="221"/>
        <v>13310</v>
      </c>
      <c r="P230" s="1">
        <v>2420</v>
      </c>
      <c r="Q230" s="1">
        <v>1900</v>
      </c>
      <c r="R230" s="11" t="s">
        <v>83</v>
      </c>
      <c r="S230" s="13">
        <v>2571</v>
      </c>
      <c r="T230" s="13">
        <v>2405</v>
      </c>
      <c r="U230" s="13">
        <v>1839</v>
      </c>
      <c r="V230" s="14">
        <f t="shared" si="232"/>
        <v>6815</v>
      </c>
      <c r="W230" s="13">
        <v>2800</v>
      </c>
      <c r="X230" s="13">
        <f>314/2</f>
        <v>157</v>
      </c>
      <c r="Y230" s="13">
        <v>133.5</v>
      </c>
      <c r="Z230" s="13">
        <v>80</v>
      </c>
      <c r="AA230" s="11">
        <f t="shared" si="197"/>
        <v>11210</v>
      </c>
      <c r="AB230" s="12">
        <f t="shared" si="206"/>
        <v>1967.14</v>
      </c>
      <c r="AC230" s="18">
        <f t="shared" si="227"/>
        <v>13816.28</v>
      </c>
      <c r="AD230" s="17">
        <f t="shared" si="207"/>
        <v>14289.848</v>
      </c>
      <c r="AE230" s="17">
        <f t="shared" si="208"/>
        <v>14568.488</v>
      </c>
      <c r="AF230" s="19">
        <v>55</v>
      </c>
      <c r="AG230" s="13">
        <v>24</v>
      </c>
      <c r="AH230" s="13">
        <v>25</v>
      </c>
      <c r="AI230" s="13">
        <v>6</v>
      </c>
      <c r="AJ230" s="21">
        <v>40</v>
      </c>
      <c r="AK230" s="21">
        <v>4</v>
      </c>
      <c r="AL230" s="21">
        <v>2.5</v>
      </c>
      <c r="AM230" s="21">
        <v>4.2</v>
      </c>
      <c r="AN230" s="13">
        <v>3.4</v>
      </c>
      <c r="AO230" s="13">
        <v>5</v>
      </c>
      <c r="AP230" s="13">
        <v>35</v>
      </c>
      <c r="AQ230" s="11">
        <f t="shared" si="198"/>
        <v>11210</v>
      </c>
      <c r="AR230" s="13">
        <f t="shared" si="222"/>
        <v>752.208</v>
      </c>
      <c r="AS230" s="13">
        <f t="shared" si="223"/>
        <v>473.568</v>
      </c>
      <c r="AT230" s="1">
        <f t="shared" si="209"/>
        <v>85</v>
      </c>
      <c r="AU230" s="1">
        <f t="shared" si="210"/>
        <v>58</v>
      </c>
      <c r="AV230" s="1" t="str">
        <f t="shared" si="224"/>
        <v>105</v>
      </c>
      <c r="AW230" s="1">
        <f t="shared" si="211"/>
        <v>6090</v>
      </c>
      <c r="AX230" s="1">
        <f t="shared" si="212"/>
        <v>80</v>
      </c>
      <c r="AY230" s="1">
        <f t="shared" si="213"/>
        <v>57</v>
      </c>
      <c r="AZ230" s="1" t="str">
        <f t="shared" si="225"/>
        <v>112</v>
      </c>
      <c r="BA230" s="1">
        <f t="shared" si="214"/>
        <v>6384</v>
      </c>
      <c r="BB230" s="1">
        <f t="shared" si="215"/>
        <v>12474</v>
      </c>
      <c r="BC230" s="1">
        <f t="shared" si="216"/>
        <v>63</v>
      </c>
      <c r="BE230" s="1" t="str">
        <f t="shared" si="217"/>
        <v>320</v>
      </c>
      <c r="BI230" s="1">
        <f t="shared" si="218"/>
        <v>26610.28</v>
      </c>
      <c r="BJ230" s="1">
        <f t="shared" si="219"/>
        <v>27083.848</v>
      </c>
      <c r="BK230" s="1">
        <f t="shared" si="220"/>
        <v>27362.488</v>
      </c>
      <c r="BM230" s="1" t="e">
        <f>BI230*#REF!*BL230/1000</f>
        <v>#REF!</v>
      </c>
      <c r="BN230" s="1" t="e">
        <f>BJ230*#REF!*BL230/1000</f>
        <v>#REF!</v>
      </c>
      <c r="BO230" s="1" t="e">
        <f>BK230*#REF!*BL230/1000</f>
        <v>#REF!</v>
      </c>
      <c r="BP230" s="3">
        <v>0.49</v>
      </c>
      <c r="BR230" s="1">
        <f t="shared" si="203"/>
        <v>0</v>
      </c>
      <c r="BS230" s="1">
        <f t="shared" si="204"/>
        <v>0</v>
      </c>
      <c r="BT230" s="1">
        <f t="shared" si="205"/>
        <v>0</v>
      </c>
    </row>
    <row r="231" spans="1:72">
      <c r="A231" s="1">
        <v>228</v>
      </c>
      <c r="B231" s="8" t="s">
        <v>79</v>
      </c>
      <c r="D231" s="1">
        <v>11210</v>
      </c>
      <c r="F231" s="1">
        <v>85</v>
      </c>
      <c r="G231" s="1">
        <v>58</v>
      </c>
      <c r="H231" s="1">
        <v>80</v>
      </c>
      <c r="I231" s="1">
        <v>57</v>
      </c>
      <c r="J231" s="1">
        <v>107</v>
      </c>
      <c r="K231" s="1">
        <f t="shared" si="201"/>
        <v>12474</v>
      </c>
      <c r="L231" s="1">
        <f t="shared" si="229"/>
        <v>28349.28</v>
      </c>
      <c r="M231" s="1">
        <f t="shared" si="230"/>
        <v>28822.848</v>
      </c>
      <c r="N231" s="1">
        <f t="shared" si="231"/>
        <v>29101.488</v>
      </c>
      <c r="O231" s="1">
        <f t="shared" si="221"/>
        <v>13310</v>
      </c>
      <c r="P231" s="1">
        <v>2420</v>
      </c>
      <c r="Q231" s="1">
        <v>1900</v>
      </c>
      <c r="R231" s="11" t="s">
        <v>84</v>
      </c>
      <c r="S231" s="13">
        <v>2571</v>
      </c>
      <c r="T231" s="13">
        <v>2405</v>
      </c>
      <c r="U231" s="13">
        <v>1839</v>
      </c>
      <c r="V231" s="14">
        <f t="shared" si="232"/>
        <v>6815</v>
      </c>
      <c r="W231" s="13">
        <f>2184*2</f>
        <v>4368</v>
      </c>
      <c r="X231" s="13">
        <f>314/2</f>
        <v>157</v>
      </c>
      <c r="Y231" s="13">
        <v>133.5</v>
      </c>
      <c r="Z231" s="13">
        <v>80</v>
      </c>
      <c r="AA231" s="11">
        <f t="shared" si="197"/>
        <v>11210</v>
      </c>
      <c r="AB231" s="12">
        <f t="shared" si="206"/>
        <v>1967.14</v>
      </c>
      <c r="AC231" s="18">
        <f t="shared" si="227"/>
        <v>15384.28</v>
      </c>
      <c r="AD231" s="17">
        <f t="shared" si="207"/>
        <v>15857.848</v>
      </c>
      <c r="AE231" s="17">
        <f t="shared" si="208"/>
        <v>16136.488</v>
      </c>
      <c r="AF231" s="19">
        <v>55</v>
      </c>
      <c r="AG231" s="13">
        <v>24</v>
      </c>
      <c r="AH231" s="13">
        <v>25</v>
      </c>
      <c r="AI231" s="13">
        <v>6</v>
      </c>
      <c r="AJ231" s="21">
        <v>40</v>
      </c>
      <c r="AK231" s="21">
        <v>4</v>
      </c>
      <c r="AL231" s="21">
        <v>2.5</v>
      </c>
      <c r="AM231" s="21">
        <v>4.2</v>
      </c>
      <c r="AN231" s="13">
        <v>3.4</v>
      </c>
      <c r="AO231" s="13">
        <v>5</v>
      </c>
      <c r="AP231" s="13">
        <v>35</v>
      </c>
      <c r="AQ231" s="11">
        <f t="shared" si="198"/>
        <v>11210</v>
      </c>
      <c r="AR231" s="13">
        <f t="shared" si="222"/>
        <v>752.208</v>
      </c>
      <c r="AS231" s="13">
        <f t="shared" si="223"/>
        <v>473.568</v>
      </c>
      <c r="AT231" s="1">
        <f t="shared" si="209"/>
        <v>85</v>
      </c>
      <c r="AU231" s="1">
        <f t="shared" si="210"/>
        <v>58</v>
      </c>
      <c r="AV231" s="1" t="str">
        <f t="shared" si="224"/>
        <v>105</v>
      </c>
      <c r="AW231" s="1">
        <f t="shared" si="211"/>
        <v>6090</v>
      </c>
      <c r="AX231" s="1">
        <f t="shared" si="212"/>
        <v>80</v>
      </c>
      <c r="AY231" s="1">
        <f t="shared" si="213"/>
        <v>57</v>
      </c>
      <c r="AZ231" s="1" t="str">
        <f t="shared" si="225"/>
        <v>112</v>
      </c>
      <c r="BA231" s="1">
        <f t="shared" si="214"/>
        <v>6384</v>
      </c>
      <c r="BB231" s="1">
        <f t="shared" si="215"/>
        <v>12474</v>
      </c>
      <c r="BC231" s="1">
        <f t="shared" si="216"/>
        <v>107</v>
      </c>
      <c r="BE231" s="1" t="str">
        <f t="shared" si="217"/>
        <v>491</v>
      </c>
      <c r="BI231" s="1">
        <f t="shared" si="218"/>
        <v>28349.28</v>
      </c>
      <c r="BJ231" s="1">
        <f t="shared" si="219"/>
        <v>28822.848</v>
      </c>
      <c r="BK231" s="1">
        <f t="shared" si="220"/>
        <v>29101.488</v>
      </c>
      <c r="BM231" s="1" t="e">
        <f>BI231*#REF!*BL231/1000</f>
        <v>#REF!</v>
      </c>
      <c r="BN231" s="1" t="e">
        <f>BJ231*#REF!*BL231/1000</f>
        <v>#REF!</v>
      </c>
      <c r="BO231" s="1" t="e">
        <f>BK231*#REF!*BL231/1000</f>
        <v>#REF!</v>
      </c>
      <c r="BP231" s="3">
        <v>0.48</v>
      </c>
      <c r="BR231" s="1">
        <f t="shared" si="203"/>
        <v>0</v>
      </c>
      <c r="BS231" s="1">
        <f t="shared" si="204"/>
        <v>0</v>
      </c>
      <c r="BT231" s="1">
        <f t="shared" si="205"/>
        <v>0</v>
      </c>
    </row>
    <row r="232" spans="1:72">
      <c r="A232" s="1">
        <v>229</v>
      </c>
      <c r="B232" s="8" t="s">
        <v>79</v>
      </c>
      <c r="D232" s="1">
        <v>11210</v>
      </c>
      <c r="F232" s="1">
        <v>85</v>
      </c>
      <c r="G232" s="1">
        <v>58</v>
      </c>
      <c r="H232" s="1">
        <v>80</v>
      </c>
      <c r="I232" s="1">
        <v>57</v>
      </c>
      <c r="J232" s="1">
        <v>107</v>
      </c>
      <c r="K232" s="1">
        <f t="shared" si="201"/>
        <v>12474</v>
      </c>
      <c r="L232" s="1">
        <f t="shared" si="229"/>
        <v>28701.28</v>
      </c>
      <c r="M232" s="1">
        <f t="shared" si="230"/>
        <v>29174.848</v>
      </c>
      <c r="N232" s="1">
        <f t="shared" si="231"/>
        <v>29453.488</v>
      </c>
      <c r="O232" s="1">
        <f t="shared" si="221"/>
        <v>13310</v>
      </c>
      <c r="P232" s="1">
        <v>2420</v>
      </c>
      <c r="Q232" s="1">
        <v>1900</v>
      </c>
      <c r="R232" s="11" t="s">
        <v>82</v>
      </c>
      <c r="S232" s="13">
        <v>2571</v>
      </c>
      <c r="T232" s="13">
        <v>2405</v>
      </c>
      <c r="U232" s="13">
        <v>1839</v>
      </c>
      <c r="V232" s="14">
        <f t="shared" si="232"/>
        <v>6815</v>
      </c>
      <c r="W232" s="13">
        <f>2360*2</f>
        <v>4720</v>
      </c>
      <c r="X232" s="13">
        <f>314/2</f>
        <v>157</v>
      </c>
      <c r="Y232" s="13">
        <v>133.5</v>
      </c>
      <c r="Z232" s="13">
        <v>80</v>
      </c>
      <c r="AA232" s="11">
        <f t="shared" si="197"/>
        <v>11210</v>
      </c>
      <c r="AB232" s="12">
        <f t="shared" si="206"/>
        <v>1967.14</v>
      </c>
      <c r="AC232" s="18">
        <f t="shared" si="227"/>
        <v>15736.28</v>
      </c>
      <c r="AD232" s="17">
        <f t="shared" si="207"/>
        <v>16209.848</v>
      </c>
      <c r="AE232" s="17">
        <f t="shared" si="208"/>
        <v>16488.488</v>
      </c>
      <c r="AF232" s="19">
        <v>55</v>
      </c>
      <c r="AG232" s="13">
        <v>24</v>
      </c>
      <c r="AH232" s="13">
        <v>25</v>
      </c>
      <c r="AI232" s="13">
        <v>6</v>
      </c>
      <c r="AJ232" s="21">
        <v>40</v>
      </c>
      <c r="AK232" s="21">
        <v>4</v>
      </c>
      <c r="AL232" s="21">
        <v>2.5</v>
      </c>
      <c r="AM232" s="21">
        <v>4.2</v>
      </c>
      <c r="AN232" s="13">
        <v>3.4</v>
      </c>
      <c r="AO232" s="13">
        <v>5</v>
      </c>
      <c r="AP232" s="13">
        <v>35</v>
      </c>
      <c r="AQ232" s="11">
        <f t="shared" si="198"/>
        <v>11210</v>
      </c>
      <c r="AR232" s="13">
        <f t="shared" si="222"/>
        <v>752.208</v>
      </c>
      <c r="AS232" s="13">
        <f t="shared" si="223"/>
        <v>473.568</v>
      </c>
      <c r="AT232" s="1">
        <f t="shared" si="209"/>
        <v>85</v>
      </c>
      <c r="AU232" s="1">
        <f t="shared" si="210"/>
        <v>58</v>
      </c>
      <c r="AV232" s="1" t="str">
        <f t="shared" si="224"/>
        <v>105</v>
      </c>
      <c r="AW232" s="1">
        <f t="shared" si="211"/>
        <v>6090</v>
      </c>
      <c r="AX232" s="1">
        <f t="shared" si="212"/>
        <v>80</v>
      </c>
      <c r="AY232" s="1">
        <f t="shared" si="213"/>
        <v>57</v>
      </c>
      <c r="AZ232" s="1" t="str">
        <f t="shared" si="225"/>
        <v>112</v>
      </c>
      <c r="BA232" s="1">
        <f t="shared" si="214"/>
        <v>6384</v>
      </c>
      <c r="BB232" s="1">
        <f t="shared" si="215"/>
        <v>12474</v>
      </c>
      <c r="BC232" s="1">
        <f t="shared" si="216"/>
        <v>107</v>
      </c>
      <c r="BE232" s="1" t="str">
        <f t="shared" si="217"/>
        <v>491</v>
      </c>
      <c r="BI232" s="1">
        <f t="shared" si="218"/>
        <v>28701.28</v>
      </c>
      <c r="BJ232" s="1">
        <f t="shared" si="219"/>
        <v>29174.848</v>
      </c>
      <c r="BK232" s="1">
        <f t="shared" si="220"/>
        <v>29453.488</v>
      </c>
      <c r="BM232" s="1" t="e">
        <f>BI232*#REF!*BL232/1000</f>
        <v>#REF!</v>
      </c>
      <c r="BN232" s="1" t="e">
        <f>BJ232*#REF!*BL232/1000</f>
        <v>#REF!</v>
      </c>
      <c r="BO232" s="1" t="e">
        <f>BK232*#REF!*BL232/1000</f>
        <v>#REF!</v>
      </c>
      <c r="BP232" s="3">
        <v>0.59</v>
      </c>
      <c r="BR232" s="1">
        <f t="shared" si="203"/>
        <v>0</v>
      </c>
      <c r="BS232" s="1">
        <f t="shared" si="204"/>
        <v>0</v>
      </c>
      <c r="BT232" s="1">
        <f t="shared" si="205"/>
        <v>0</v>
      </c>
    </row>
    <row r="233" spans="1:72">
      <c r="A233" s="1">
        <v>230</v>
      </c>
      <c r="B233" s="8" t="s">
        <v>79</v>
      </c>
      <c r="C233" s="1">
        <v>500</v>
      </c>
      <c r="D233" s="1">
        <v>12250</v>
      </c>
      <c r="F233" s="1">
        <v>85</v>
      </c>
      <c r="G233" s="1">
        <v>64</v>
      </c>
      <c r="H233" s="1">
        <v>80</v>
      </c>
      <c r="I233" s="1">
        <v>63</v>
      </c>
      <c r="J233" s="1">
        <v>25</v>
      </c>
      <c r="K233" s="1">
        <f t="shared" si="201"/>
        <v>13776</v>
      </c>
      <c r="L233" s="1">
        <f t="shared" si="229"/>
        <v>22415.36</v>
      </c>
      <c r="M233" s="1">
        <f t="shared" si="230"/>
        <v>22912.64</v>
      </c>
      <c r="N233" s="1">
        <f t="shared" si="231"/>
        <v>23216.24</v>
      </c>
      <c r="O233" s="1">
        <f t="shared" si="221"/>
        <v>14350</v>
      </c>
      <c r="P233" s="1">
        <v>2420</v>
      </c>
      <c r="Q233" s="1">
        <v>1900</v>
      </c>
      <c r="R233" s="11">
        <v>320</v>
      </c>
      <c r="S233" s="13">
        <v>1672</v>
      </c>
      <c r="T233" s="13">
        <v>1123</v>
      </c>
      <c r="U233" s="13">
        <v>1172</v>
      </c>
      <c r="V233" s="14">
        <f t="shared" si="232"/>
        <v>3967</v>
      </c>
      <c r="W233" s="13">
        <v>740</v>
      </c>
      <c r="X233" s="13">
        <f>256/2</f>
        <v>128</v>
      </c>
      <c r="Y233" s="13">
        <v>133.5</v>
      </c>
      <c r="Z233" s="13">
        <v>70</v>
      </c>
      <c r="AA233" s="11">
        <f t="shared" si="197"/>
        <v>12250</v>
      </c>
      <c r="AB233" s="12">
        <f t="shared" si="206"/>
        <v>1741.68</v>
      </c>
      <c r="AC233" s="18">
        <f t="shared" si="227"/>
        <v>8457.36</v>
      </c>
      <c r="AD233" s="17">
        <f t="shared" si="207"/>
        <v>8954.64</v>
      </c>
      <c r="AE233" s="17">
        <f t="shared" si="208"/>
        <v>9258.24</v>
      </c>
      <c r="AF233" s="19">
        <v>55</v>
      </c>
      <c r="AG233" s="13">
        <v>24</v>
      </c>
      <c r="AH233" s="13">
        <v>25</v>
      </c>
      <c r="AI233" s="13">
        <v>6</v>
      </c>
      <c r="AJ233" s="21">
        <v>40</v>
      </c>
      <c r="AK233" s="21">
        <v>4</v>
      </c>
      <c r="AL233" s="21">
        <v>2.5</v>
      </c>
      <c r="AM233" s="21">
        <v>4.2</v>
      </c>
      <c r="AN233" s="13">
        <v>3.4</v>
      </c>
      <c r="AO233" s="13">
        <v>5</v>
      </c>
      <c r="AP233" s="13">
        <v>35</v>
      </c>
      <c r="AQ233" s="11">
        <f t="shared" si="198"/>
        <v>12250</v>
      </c>
      <c r="AR233" s="13">
        <f t="shared" si="222"/>
        <v>800.88</v>
      </c>
      <c r="AS233" s="13">
        <f t="shared" si="223"/>
        <v>497.28</v>
      </c>
      <c r="AT233" s="1">
        <f t="shared" si="209"/>
        <v>85</v>
      </c>
      <c r="AU233" s="1">
        <f t="shared" si="210"/>
        <v>64</v>
      </c>
      <c r="AV233" s="1" t="str">
        <f t="shared" si="224"/>
        <v>105</v>
      </c>
      <c r="AW233" s="1">
        <f t="shared" si="211"/>
        <v>6720</v>
      </c>
      <c r="AX233" s="1">
        <f t="shared" si="212"/>
        <v>80</v>
      </c>
      <c r="AY233" s="1">
        <f t="shared" si="213"/>
        <v>63</v>
      </c>
      <c r="AZ233" s="1" t="str">
        <f t="shared" si="225"/>
        <v>112</v>
      </c>
      <c r="BA233" s="1">
        <f t="shared" si="214"/>
        <v>7056</v>
      </c>
      <c r="BB233" s="1">
        <f t="shared" si="215"/>
        <v>13776</v>
      </c>
      <c r="BC233" s="1">
        <f t="shared" si="216"/>
        <v>25</v>
      </c>
      <c r="BE233" s="1" t="str">
        <f t="shared" si="217"/>
        <v>182</v>
      </c>
      <c r="BI233" s="1">
        <f t="shared" si="218"/>
        <v>22415.36</v>
      </c>
      <c r="BJ233" s="1">
        <f t="shared" si="219"/>
        <v>22912.64</v>
      </c>
      <c r="BK233" s="1">
        <f t="shared" si="220"/>
        <v>23216.24</v>
      </c>
      <c r="BM233" s="1" t="e">
        <f>BI233*#REF!*BL233/1000</f>
        <v>#REF!</v>
      </c>
      <c r="BN233" s="1" t="e">
        <f>BJ233*#REF!*BL233/1000</f>
        <v>#REF!</v>
      </c>
      <c r="BO233" s="1" t="e">
        <f>BK233*#REF!*BL233/1000</f>
        <v>#REF!</v>
      </c>
      <c r="BP233" s="3">
        <v>0.73</v>
      </c>
      <c r="BR233" s="1">
        <f t="shared" si="203"/>
        <v>0</v>
      </c>
      <c r="BS233" s="1">
        <f t="shared" si="204"/>
        <v>0</v>
      </c>
      <c r="BT233" s="1">
        <f t="shared" si="205"/>
        <v>0</v>
      </c>
    </row>
    <row r="234" spans="1:72">
      <c r="A234" s="1">
        <v>231</v>
      </c>
      <c r="B234" s="8" t="s">
        <v>79</v>
      </c>
      <c r="D234" s="1">
        <v>12250</v>
      </c>
      <c r="F234" s="1">
        <v>85</v>
      </c>
      <c r="G234" s="1">
        <v>64</v>
      </c>
      <c r="H234" s="1">
        <v>80</v>
      </c>
      <c r="I234" s="1">
        <v>63</v>
      </c>
      <c r="J234" s="1">
        <v>25</v>
      </c>
      <c r="K234" s="1">
        <f t="shared" si="201"/>
        <v>13776</v>
      </c>
      <c r="L234" s="1">
        <f t="shared" si="229"/>
        <v>22779.36</v>
      </c>
      <c r="M234" s="1">
        <f t="shared" si="230"/>
        <v>23276.64</v>
      </c>
      <c r="N234" s="1">
        <f t="shared" si="231"/>
        <v>23580.24</v>
      </c>
      <c r="O234" s="1">
        <f t="shared" si="221"/>
        <v>14350</v>
      </c>
      <c r="P234" s="1">
        <v>2420</v>
      </c>
      <c r="Q234" s="1">
        <v>1900</v>
      </c>
      <c r="R234" s="11">
        <v>360</v>
      </c>
      <c r="S234" s="13">
        <v>1776</v>
      </c>
      <c r="T234" s="13">
        <v>1123</v>
      </c>
      <c r="U234" s="13">
        <v>1172</v>
      </c>
      <c r="V234" s="14">
        <f t="shared" si="232"/>
        <v>4071</v>
      </c>
      <c r="W234" s="13">
        <v>1000</v>
      </c>
      <c r="X234" s="13">
        <f>256/2</f>
        <v>128</v>
      </c>
      <c r="Y234" s="13">
        <v>133.5</v>
      </c>
      <c r="Z234" s="13">
        <v>70</v>
      </c>
      <c r="AA234" s="11">
        <f t="shared" si="197"/>
        <v>12250</v>
      </c>
      <c r="AB234" s="12">
        <f t="shared" si="206"/>
        <v>1741.68</v>
      </c>
      <c r="AC234" s="18">
        <f t="shared" si="227"/>
        <v>8821.36</v>
      </c>
      <c r="AD234" s="17">
        <f t="shared" si="207"/>
        <v>9318.64</v>
      </c>
      <c r="AE234" s="17">
        <f t="shared" si="208"/>
        <v>9622.24</v>
      </c>
      <c r="AF234" s="19">
        <v>55</v>
      </c>
      <c r="AG234" s="13">
        <v>24</v>
      </c>
      <c r="AH234" s="13">
        <v>25</v>
      </c>
      <c r="AI234" s="13">
        <v>6</v>
      </c>
      <c r="AJ234" s="21">
        <v>40</v>
      </c>
      <c r="AK234" s="21">
        <v>4</v>
      </c>
      <c r="AL234" s="21">
        <v>2.5</v>
      </c>
      <c r="AM234" s="21">
        <v>4.2</v>
      </c>
      <c r="AN234" s="13">
        <v>3.4</v>
      </c>
      <c r="AO234" s="13">
        <v>5</v>
      </c>
      <c r="AP234" s="13">
        <v>35</v>
      </c>
      <c r="AQ234" s="11">
        <f t="shared" si="198"/>
        <v>12250</v>
      </c>
      <c r="AR234" s="13">
        <f t="shared" si="222"/>
        <v>800.88</v>
      </c>
      <c r="AS234" s="13">
        <f t="shared" si="223"/>
        <v>497.28</v>
      </c>
      <c r="AT234" s="1">
        <f t="shared" si="209"/>
        <v>85</v>
      </c>
      <c r="AU234" s="1">
        <f t="shared" si="210"/>
        <v>64</v>
      </c>
      <c r="AV234" s="1" t="str">
        <f t="shared" si="224"/>
        <v>105</v>
      </c>
      <c r="AW234" s="1">
        <f t="shared" si="211"/>
        <v>6720</v>
      </c>
      <c r="AX234" s="1">
        <f t="shared" si="212"/>
        <v>80</v>
      </c>
      <c r="AY234" s="1">
        <f t="shared" si="213"/>
        <v>63</v>
      </c>
      <c r="AZ234" s="1" t="str">
        <f t="shared" si="225"/>
        <v>112</v>
      </c>
      <c r="BA234" s="1">
        <f t="shared" si="214"/>
        <v>7056</v>
      </c>
      <c r="BB234" s="1">
        <f t="shared" si="215"/>
        <v>13776</v>
      </c>
      <c r="BC234" s="1">
        <f t="shared" si="216"/>
        <v>25</v>
      </c>
      <c r="BE234" s="1" t="str">
        <f t="shared" si="217"/>
        <v>182</v>
      </c>
      <c r="BI234" s="1">
        <f t="shared" si="218"/>
        <v>22779.36</v>
      </c>
      <c r="BJ234" s="1">
        <f t="shared" si="219"/>
        <v>23276.64</v>
      </c>
      <c r="BK234" s="1">
        <f t="shared" si="220"/>
        <v>23580.24</v>
      </c>
      <c r="BM234" s="1" t="e">
        <f>BI234*#REF!*BL234/1000</f>
        <v>#REF!</v>
      </c>
      <c r="BN234" s="1" t="e">
        <f>BJ234*#REF!*BL234/1000</f>
        <v>#REF!</v>
      </c>
      <c r="BO234" s="1" t="e">
        <f>BK234*#REF!*BL234/1000</f>
        <v>#REF!</v>
      </c>
      <c r="BP234" s="3">
        <v>0.7</v>
      </c>
      <c r="BR234" s="1">
        <f t="shared" si="203"/>
        <v>0</v>
      </c>
      <c r="BS234" s="1">
        <f t="shared" si="204"/>
        <v>0</v>
      </c>
      <c r="BT234" s="1">
        <f t="shared" si="205"/>
        <v>0</v>
      </c>
    </row>
    <row r="235" spans="1:72">
      <c r="A235" s="1">
        <v>232</v>
      </c>
      <c r="B235" s="8" t="s">
        <v>79</v>
      </c>
      <c r="D235" s="1">
        <v>12250</v>
      </c>
      <c r="F235" s="1">
        <v>85</v>
      </c>
      <c r="G235" s="1">
        <v>64</v>
      </c>
      <c r="H235" s="1">
        <v>80</v>
      </c>
      <c r="I235" s="1">
        <v>63</v>
      </c>
      <c r="J235" s="1">
        <v>63</v>
      </c>
      <c r="K235" s="1">
        <f t="shared" si="201"/>
        <v>13776</v>
      </c>
      <c r="L235" s="1">
        <f t="shared" si="229"/>
        <v>22699.36</v>
      </c>
      <c r="M235" s="1">
        <f t="shared" si="230"/>
        <v>23196.64</v>
      </c>
      <c r="N235" s="1">
        <f t="shared" si="231"/>
        <v>23500.24</v>
      </c>
      <c r="O235" s="1">
        <f t="shared" si="221"/>
        <v>14350</v>
      </c>
      <c r="P235" s="1">
        <v>2420</v>
      </c>
      <c r="Q235" s="1">
        <v>1900</v>
      </c>
      <c r="R235" s="11">
        <v>400</v>
      </c>
      <c r="S235" s="13">
        <v>2093</v>
      </c>
      <c r="T235" s="13">
        <v>1399</v>
      </c>
      <c r="U235" s="13">
        <v>1361</v>
      </c>
      <c r="V235" s="14">
        <f t="shared" si="232"/>
        <v>4853</v>
      </c>
      <c r="W235" s="13"/>
      <c r="X235" s="13">
        <f>256/2</f>
        <v>128</v>
      </c>
      <c r="Y235" s="13">
        <v>133.5</v>
      </c>
      <c r="Z235" s="13">
        <v>70</v>
      </c>
      <c r="AA235" s="11">
        <f t="shared" ref="AA235:AA298" si="233">D235</f>
        <v>12250</v>
      </c>
      <c r="AB235" s="12">
        <f t="shared" si="206"/>
        <v>1741.68</v>
      </c>
      <c r="AC235" s="18">
        <f t="shared" si="227"/>
        <v>8603.36</v>
      </c>
      <c r="AD235" s="17">
        <f t="shared" si="207"/>
        <v>9100.64</v>
      </c>
      <c r="AE235" s="17">
        <f t="shared" si="208"/>
        <v>9404.24</v>
      </c>
      <c r="AF235" s="19">
        <v>55</v>
      </c>
      <c r="AG235" s="13">
        <v>24</v>
      </c>
      <c r="AH235" s="13">
        <v>25</v>
      </c>
      <c r="AI235" s="13">
        <v>6</v>
      </c>
      <c r="AJ235" s="21">
        <v>40</v>
      </c>
      <c r="AK235" s="21">
        <v>4</v>
      </c>
      <c r="AL235" s="21">
        <v>2.5</v>
      </c>
      <c r="AM235" s="21">
        <v>4.2</v>
      </c>
      <c r="AN235" s="13">
        <v>3.4</v>
      </c>
      <c r="AO235" s="13">
        <v>5</v>
      </c>
      <c r="AP235" s="13">
        <v>35</v>
      </c>
      <c r="AQ235" s="11">
        <f t="shared" ref="AQ235:AQ298" si="234">D235</f>
        <v>12250</v>
      </c>
      <c r="AR235" s="13">
        <f t="shared" si="222"/>
        <v>800.88</v>
      </c>
      <c r="AS235" s="13">
        <f t="shared" si="223"/>
        <v>497.28</v>
      </c>
      <c r="AT235" s="1">
        <f t="shared" si="209"/>
        <v>85</v>
      </c>
      <c r="AU235" s="1">
        <f t="shared" si="210"/>
        <v>64</v>
      </c>
      <c r="AV235" s="1" t="str">
        <f t="shared" si="224"/>
        <v>105</v>
      </c>
      <c r="AW235" s="1">
        <f t="shared" si="211"/>
        <v>6720</v>
      </c>
      <c r="AX235" s="1">
        <f t="shared" si="212"/>
        <v>80</v>
      </c>
      <c r="AY235" s="1">
        <f t="shared" si="213"/>
        <v>63</v>
      </c>
      <c r="AZ235" s="1" t="str">
        <f t="shared" si="225"/>
        <v>112</v>
      </c>
      <c r="BA235" s="1">
        <f t="shared" si="214"/>
        <v>7056</v>
      </c>
      <c r="BB235" s="1">
        <f t="shared" si="215"/>
        <v>13776</v>
      </c>
      <c r="BC235" s="1">
        <f t="shared" si="216"/>
        <v>63</v>
      </c>
      <c r="BE235" s="1" t="str">
        <f t="shared" si="217"/>
        <v>320</v>
      </c>
      <c r="BI235" s="1">
        <f t="shared" si="218"/>
        <v>22699.36</v>
      </c>
      <c r="BJ235" s="1">
        <f t="shared" si="219"/>
        <v>23196.64</v>
      </c>
      <c r="BK235" s="1">
        <f t="shared" si="220"/>
        <v>23500.24</v>
      </c>
      <c r="BM235" s="1" t="e">
        <f>BI235*#REF!*BL235/1000</f>
        <v>#REF!</v>
      </c>
      <c r="BN235" s="1" t="e">
        <f>BJ235*#REF!*BL235/1000</f>
        <v>#REF!</v>
      </c>
      <c r="BO235" s="1" t="e">
        <f>BK235*#REF!*BL235/1000</f>
        <v>#REF!</v>
      </c>
      <c r="BP235" s="3">
        <v>0.68</v>
      </c>
      <c r="BR235" s="1">
        <f t="shared" si="203"/>
        <v>0</v>
      </c>
      <c r="BS235" s="1">
        <f t="shared" si="204"/>
        <v>0</v>
      </c>
      <c r="BT235" s="1">
        <f t="shared" si="205"/>
        <v>0</v>
      </c>
    </row>
    <row r="236" spans="1:72">
      <c r="A236" s="1">
        <v>233</v>
      </c>
      <c r="B236" s="8" t="s">
        <v>79</v>
      </c>
      <c r="D236" s="1">
        <v>12250</v>
      </c>
      <c r="F236" s="1">
        <v>85</v>
      </c>
      <c r="G236" s="1">
        <v>64</v>
      </c>
      <c r="H236" s="1">
        <v>80</v>
      </c>
      <c r="I236" s="1">
        <v>63</v>
      </c>
      <c r="J236" s="1">
        <v>63</v>
      </c>
      <c r="K236" s="1">
        <f t="shared" si="201"/>
        <v>13776</v>
      </c>
      <c r="L236" s="1">
        <f t="shared" si="229"/>
        <v>24798.36</v>
      </c>
      <c r="M236" s="1">
        <f t="shared" si="230"/>
        <v>25295.64</v>
      </c>
      <c r="N236" s="1">
        <f t="shared" si="231"/>
        <v>25599.24</v>
      </c>
      <c r="O236" s="1">
        <f t="shared" si="221"/>
        <v>14350</v>
      </c>
      <c r="P236" s="1">
        <v>2420</v>
      </c>
      <c r="Q236" s="1">
        <v>1900</v>
      </c>
      <c r="R236" s="11" t="s">
        <v>77</v>
      </c>
      <c r="S236" s="13">
        <v>2167</v>
      </c>
      <c r="T236" s="13">
        <v>1771</v>
      </c>
      <c r="U236" s="13">
        <v>1532</v>
      </c>
      <c r="V236" s="14">
        <f t="shared" si="232"/>
        <v>5470</v>
      </c>
      <c r="W236" s="13">
        <v>1480</v>
      </c>
      <c r="X236" s="13">
        <f>256/2</f>
        <v>128</v>
      </c>
      <c r="Y236" s="13">
        <v>133.5</v>
      </c>
      <c r="Z236" s="13">
        <v>71</v>
      </c>
      <c r="AA236" s="11">
        <f t="shared" si="233"/>
        <v>12250</v>
      </c>
      <c r="AB236" s="12">
        <f t="shared" si="206"/>
        <v>1742.68</v>
      </c>
      <c r="AC236" s="18">
        <f t="shared" si="227"/>
        <v>10702.36</v>
      </c>
      <c r="AD236" s="17">
        <f t="shared" si="207"/>
        <v>11199.64</v>
      </c>
      <c r="AE236" s="17">
        <f t="shared" si="208"/>
        <v>11503.24</v>
      </c>
      <c r="AF236" s="19">
        <v>55</v>
      </c>
      <c r="AG236" s="13">
        <v>24</v>
      </c>
      <c r="AH236" s="13">
        <v>25</v>
      </c>
      <c r="AI236" s="13">
        <v>6</v>
      </c>
      <c r="AJ236" s="21">
        <v>40</v>
      </c>
      <c r="AK236" s="21">
        <v>4</v>
      </c>
      <c r="AL236" s="21">
        <v>2.5</v>
      </c>
      <c r="AM236" s="21">
        <v>4.2</v>
      </c>
      <c r="AN236" s="13">
        <v>3.4</v>
      </c>
      <c r="AO236" s="13">
        <v>5</v>
      </c>
      <c r="AP236" s="13">
        <v>35</v>
      </c>
      <c r="AQ236" s="11">
        <f t="shared" si="234"/>
        <v>12250</v>
      </c>
      <c r="AR236" s="13">
        <f t="shared" si="222"/>
        <v>800.88</v>
      </c>
      <c r="AS236" s="13">
        <f t="shared" si="223"/>
        <v>497.28</v>
      </c>
      <c r="AT236" s="1">
        <f t="shared" si="209"/>
        <v>85</v>
      </c>
      <c r="AU236" s="1">
        <f t="shared" si="210"/>
        <v>64</v>
      </c>
      <c r="AV236" s="1" t="str">
        <f t="shared" si="224"/>
        <v>105</v>
      </c>
      <c r="AW236" s="1">
        <f t="shared" si="211"/>
        <v>6720</v>
      </c>
      <c r="AX236" s="1">
        <f t="shared" si="212"/>
        <v>80</v>
      </c>
      <c r="AY236" s="1">
        <f t="shared" si="213"/>
        <v>63</v>
      </c>
      <c r="AZ236" s="1" t="str">
        <f t="shared" si="225"/>
        <v>112</v>
      </c>
      <c r="BA236" s="1">
        <f t="shared" si="214"/>
        <v>7056</v>
      </c>
      <c r="BB236" s="1">
        <f t="shared" si="215"/>
        <v>13776</v>
      </c>
      <c r="BC236" s="1">
        <f t="shared" si="216"/>
        <v>63</v>
      </c>
      <c r="BE236" s="1" t="str">
        <f t="shared" si="217"/>
        <v>320</v>
      </c>
      <c r="BI236" s="1">
        <f t="shared" si="218"/>
        <v>24798.36</v>
      </c>
      <c r="BJ236" s="1">
        <f t="shared" si="219"/>
        <v>25295.64</v>
      </c>
      <c r="BK236" s="1">
        <f t="shared" si="220"/>
        <v>25599.24</v>
      </c>
      <c r="BM236" s="1" t="e">
        <f>BI236*#REF!*BL236/1000</f>
        <v>#REF!</v>
      </c>
      <c r="BN236" s="1" t="e">
        <f>BJ236*#REF!*BL236/1000</f>
        <v>#REF!</v>
      </c>
      <c r="BO236" s="1" t="e">
        <f>BK236*#REF!*BL236/1000</f>
        <v>#REF!</v>
      </c>
      <c r="BP236" s="3">
        <v>0.65</v>
      </c>
      <c r="BR236" s="1">
        <f t="shared" si="203"/>
        <v>0</v>
      </c>
      <c r="BS236" s="1">
        <f t="shared" si="204"/>
        <v>0</v>
      </c>
      <c r="BT236" s="1">
        <f t="shared" si="205"/>
        <v>0</v>
      </c>
    </row>
    <row r="237" spans="1:72">
      <c r="A237" s="1">
        <v>234</v>
      </c>
      <c r="B237" s="8" t="s">
        <v>79</v>
      </c>
      <c r="D237" s="1">
        <v>12250</v>
      </c>
      <c r="F237" s="1">
        <v>85</v>
      </c>
      <c r="G237" s="1">
        <v>64</v>
      </c>
      <c r="H237" s="1">
        <v>80</v>
      </c>
      <c r="I237" s="1">
        <v>63</v>
      </c>
      <c r="J237" s="1">
        <v>63</v>
      </c>
      <c r="K237" s="1">
        <f t="shared" si="201"/>
        <v>13776</v>
      </c>
      <c r="L237" s="1">
        <f t="shared" si="229"/>
        <v>26250.1</v>
      </c>
      <c r="M237" s="1">
        <f t="shared" si="230"/>
        <v>26747.38</v>
      </c>
      <c r="N237" s="1">
        <f t="shared" si="231"/>
        <v>27050.98</v>
      </c>
      <c r="O237" s="1">
        <f t="shared" si="221"/>
        <v>14350</v>
      </c>
      <c r="P237" s="1">
        <v>2420</v>
      </c>
      <c r="Q237" s="1">
        <v>1900</v>
      </c>
      <c r="R237" s="11" t="s">
        <v>78</v>
      </c>
      <c r="S237" s="13">
        <v>2316</v>
      </c>
      <c r="T237" s="13">
        <v>2065</v>
      </c>
      <c r="U237" s="13">
        <v>1624</v>
      </c>
      <c r="V237" s="14">
        <f t="shared" si="232"/>
        <v>6005</v>
      </c>
      <c r="W237" s="13">
        <v>2000</v>
      </c>
      <c r="X237" s="13">
        <f>285/2</f>
        <v>142.5</v>
      </c>
      <c r="Y237" s="13">
        <v>133.5</v>
      </c>
      <c r="Z237" s="13">
        <v>80</v>
      </c>
      <c r="AA237" s="11">
        <f t="shared" si="233"/>
        <v>12250</v>
      </c>
      <c r="AB237" s="12">
        <f t="shared" si="206"/>
        <v>1941.05</v>
      </c>
      <c r="AC237" s="18">
        <f t="shared" si="227"/>
        <v>12154.1</v>
      </c>
      <c r="AD237" s="17">
        <f t="shared" si="207"/>
        <v>12651.38</v>
      </c>
      <c r="AE237" s="17">
        <f t="shared" si="208"/>
        <v>12954.98</v>
      </c>
      <c r="AF237" s="19">
        <v>55</v>
      </c>
      <c r="AG237" s="13">
        <v>24</v>
      </c>
      <c r="AH237" s="13">
        <v>25</v>
      </c>
      <c r="AI237" s="13">
        <v>6</v>
      </c>
      <c r="AJ237" s="21">
        <v>40</v>
      </c>
      <c r="AK237" s="21">
        <v>4</v>
      </c>
      <c r="AL237" s="21">
        <v>2.5</v>
      </c>
      <c r="AM237" s="21">
        <v>4.2</v>
      </c>
      <c r="AN237" s="13">
        <v>3.4</v>
      </c>
      <c r="AO237" s="13">
        <v>5</v>
      </c>
      <c r="AP237" s="13">
        <v>35</v>
      </c>
      <c r="AQ237" s="11">
        <f t="shared" si="234"/>
        <v>12250</v>
      </c>
      <c r="AR237" s="13">
        <f t="shared" si="222"/>
        <v>800.88</v>
      </c>
      <c r="AS237" s="13">
        <f t="shared" si="223"/>
        <v>497.28</v>
      </c>
      <c r="AT237" s="1">
        <f t="shared" si="209"/>
        <v>85</v>
      </c>
      <c r="AU237" s="1">
        <f t="shared" si="210"/>
        <v>64</v>
      </c>
      <c r="AV237" s="1" t="str">
        <f t="shared" si="224"/>
        <v>105</v>
      </c>
      <c r="AW237" s="1">
        <f t="shared" si="211"/>
        <v>6720</v>
      </c>
      <c r="AX237" s="1">
        <f t="shared" si="212"/>
        <v>80</v>
      </c>
      <c r="AY237" s="1">
        <f t="shared" si="213"/>
        <v>63</v>
      </c>
      <c r="AZ237" s="1" t="str">
        <f t="shared" si="225"/>
        <v>112</v>
      </c>
      <c r="BA237" s="1">
        <f t="shared" si="214"/>
        <v>7056</v>
      </c>
      <c r="BB237" s="1">
        <f t="shared" si="215"/>
        <v>13776</v>
      </c>
      <c r="BC237" s="1">
        <f t="shared" si="216"/>
        <v>63</v>
      </c>
      <c r="BE237" s="1" t="str">
        <f t="shared" si="217"/>
        <v>320</v>
      </c>
      <c r="BI237" s="1">
        <f t="shared" si="218"/>
        <v>26250.1</v>
      </c>
      <c r="BJ237" s="1">
        <f t="shared" si="219"/>
        <v>26747.38</v>
      </c>
      <c r="BK237" s="1">
        <f t="shared" si="220"/>
        <v>27050.98</v>
      </c>
      <c r="BM237" s="1" t="e">
        <f>BI237*#REF!*BL237/1000</f>
        <v>#REF!</v>
      </c>
      <c r="BN237" s="1" t="e">
        <f>BJ237*#REF!*BL237/1000</f>
        <v>#REF!</v>
      </c>
      <c r="BO237" s="1" t="e">
        <f>BK237*#REF!*BL237/1000</f>
        <v>#REF!</v>
      </c>
      <c r="BP237" s="3">
        <v>0.63</v>
      </c>
      <c r="BR237" s="1">
        <f t="shared" si="203"/>
        <v>0</v>
      </c>
      <c r="BS237" s="1">
        <f t="shared" si="204"/>
        <v>0</v>
      </c>
      <c r="BT237" s="1">
        <f t="shared" si="205"/>
        <v>0</v>
      </c>
    </row>
    <row r="238" spans="1:72">
      <c r="A238" s="1">
        <v>235</v>
      </c>
      <c r="B238" s="8" t="s">
        <v>79</v>
      </c>
      <c r="D238" s="1">
        <v>12250</v>
      </c>
      <c r="F238" s="1">
        <v>85</v>
      </c>
      <c r="G238" s="1">
        <v>64</v>
      </c>
      <c r="H238" s="1">
        <v>80</v>
      </c>
      <c r="I238" s="1">
        <v>63</v>
      </c>
      <c r="J238" s="1">
        <v>63</v>
      </c>
      <c r="K238" s="1">
        <f t="shared" si="201"/>
        <v>13776</v>
      </c>
      <c r="L238" s="1">
        <f t="shared" si="229"/>
        <v>26618.1</v>
      </c>
      <c r="M238" s="1">
        <f t="shared" si="230"/>
        <v>27115.38</v>
      </c>
      <c r="N238" s="1">
        <f t="shared" si="231"/>
        <v>27418.98</v>
      </c>
      <c r="O238" s="1">
        <f t="shared" si="221"/>
        <v>14350</v>
      </c>
      <c r="P238" s="1">
        <v>2420</v>
      </c>
      <c r="Q238" s="1">
        <v>1900</v>
      </c>
      <c r="R238" s="11" t="s">
        <v>80</v>
      </c>
      <c r="S238" s="13">
        <v>2316</v>
      </c>
      <c r="T238" s="13">
        <v>2065</v>
      </c>
      <c r="U238" s="13">
        <v>1624</v>
      </c>
      <c r="V238" s="14">
        <f t="shared" si="232"/>
        <v>6005</v>
      </c>
      <c r="W238" s="13">
        <f>1184*2</f>
        <v>2368</v>
      </c>
      <c r="X238" s="13">
        <f>285/2</f>
        <v>142.5</v>
      </c>
      <c r="Y238" s="13">
        <v>133.5</v>
      </c>
      <c r="Z238" s="13">
        <v>80</v>
      </c>
      <c r="AA238" s="11">
        <f t="shared" si="233"/>
        <v>12250</v>
      </c>
      <c r="AB238" s="12">
        <f t="shared" si="206"/>
        <v>1941.05</v>
      </c>
      <c r="AC238" s="18">
        <f t="shared" si="227"/>
        <v>12522.1</v>
      </c>
      <c r="AD238" s="17">
        <f t="shared" si="207"/>
        <v>13019.38</v>
      </c>
      <c r="AE238" s="17">
        <f t="shared" si="208"/>
        <v>13322.98</v>
      </c>
      <c r="AF238" s="19">
        <v>55</v>
      </c>
      <c r="AG238" s="13">
        <v>24</v>
      </c>
      <c r="AH238" s="13">
        <v>25</v>
      </c>
      <c r="AI238" s="13">
        <v>6</v>
      </c>
      <c r="AJ238" s="21">
        <v>40</v>
      </c>
      <c r="AK238" s="21">
        <v>4</v>
      </c>
      <c r="AL238" s="21">
        <v>2.5</v>
      </c>
      <c r="AM238" s="21">
        <v>4.2</v>
      </c>
      <c r="AN238" s="13">
        <v>3.4</v>
      </c>
      <c r="AO238" s="13">
        <v>5</v>
      </c>
      <c r="AP238" s="13">
        <v>35</v>
      </c>
      <c r="AQ238" s="11">
        <f t="shared" si="234"/>
        <v>12250</v>
      </c>
      <c r="AR238" s="13">
        <f t="shared" si="222"/>
        <v>800.88</v>
      </c>
      <c r="AS238" s="13">
        <f t="shared" si="223"/>
        <v>497.28</v>
      </c>
      <c r="AT238" s="1">
        <f t="shared" si="209"/>
        <v>85</v>
      </c>
      <c r="AU238" s="1">
        <f t="shared" si="210"/>
        <v>64</v>
      </c>
      <c r="AV238" s="1" t="str">
        <f t="shared" si="224"/>
        <v>105</v>
      </c>
      <c r="AW238" s="1">
        <f t="shared" si="211"/>
        <v>6720</v>
      </c>
      <c r="AX238" s="1">
        <f t="shared" si="212"/>
        <v>80</v>
      </c>
      <c r="AY238" s="1">
        <f t="shared" si="213"/>
        <v>63</v>
      </c>
      <c r="AZ238" s="1" t="str">
        <f t="shared" si="225"/>
        <v>112</v>
      </c>
      <c r="BA238" s="1">
        <f t="shared" si="214"/>
        <v>7056</v>
      </c>
      <c r="BB238" s="1">
        <f t="shared" si="215"/>
        <v>13776</v>
      </c>
      <c r="BC238" s="1">
        <f t="shared" si="216"/>
        <v>63</v>
      </c>
      <c r="BE238" s="1" t="str">
        <f t="shared" si="217"/>
        <v>320</v>
      </c>
      <c r="BI238" s="1">
        <f t="shared" si="218"/>
        <v>26618.1</v>
      </c>
      <c r="BJ238" s="1">
        <f t="shared" si="219"/>
        <v>27115.38</v>
      </c>
      <c r="BK238" s="1">
        <f t="shared" si="220"/>
        <v>27418.98</v>
      </c>
      <c r="BM238" s="1" t="e">
        <f>BI238*#REF!*BL238/1000</f>
        <v>#REF!</v>
      </c>
      <c r="BN238" s="1" t="e">
        <f>BJ238*#REF!*BL238/1000</f>
        <v>#REF!</v>
      </c>
      <c r="BO238" s="1" t="e">
        <f>BK238*#REF!*BL238/1000</f>
        <v>#REF!</v>
      </c>
      <c r="BP238" s="3">
        <v>0.63</v>
      </c>
      <c r="BR238" s="1">
        <f t="shared" si="203"/>
        <v>0</v>
      </c>
      <c r="BS238" s="1">
        <f t="shared" si="204"/>
        <v>0</v>
      </c>
      <c r="BT238" s="1">
        <f t="shared" si="205"/>
        <v>0</v>
      </c>
    </row>
    <row r="239" spans="1:72">
      <c r="A239" s="1">
        <v>236</v>
      </c>
      <c r="B239" s="8" t="s">
        <v>79</v>
      </c>
      <c r="D239" s="1">
        <v>12250</v>
      </c>
      <c r="F239" s="1">
        <v>85</v>
      </c>
      <c r="G239" s="1">
        <v>64</v>
      </c>
      <c r="H239" s="1">
        <v>80</v>
      </c>
      <c r="I239" s="1">
        <v>63</v>
      </c>
      <c r="J239" s="1">
        <v>107</v>
      </c>
      <c r="K239" s="1">
        <f t="shared" si="201"/>
        <v>13776</v>
      </c>
      <c r="L239" s="1">
        <f t="shared" si="229"/>
        <v>27661.1</v>
      </c>
      <c r="M239" s="1">
        <f t="shared" si="230"/>
        <v>28158.38</v>
      </c>
      <c r="N239" s="1">
        <f t="shared" si="231"/>
        <v>28461.98</v>
      </c>
      <c r="O239" s="1">
        <f t="shared" si="221"/>
        <v>14350</v>
      </c>
      <c r="P239" s="1">
        <v>2420</v>
      </c>
      <c r="Q239" s="1">
        <v>1900</v>
      </c>
      <c r="R239" s="11" t="s">
        <v>81</v>
      </c>
      <c r="S239" s="13">
        <v>2316</v>
      </c>
      <c r="T239" s="13">
        <v>2065</v>
      </c>
      <c r="U239" s="13">
        <v>1624</v>
      </c>
      <c r="V239" s="14">
        <f t="shared" ref="V239:V302" si="235">S239+T239+U239</f>
        <v>6005</v>
      </c>
      <c r="W239" s="13">
        <f>1620*2</f>
        <v>3240</v>
      </c>
      <c r="X239" s="13">
        <f>285/2</f>
        <v>142.5</v>
      </c>
      <c r="Y239" s="13">
        <v>133.5</v>
      </c>
      <c r="Z239" s="13">
        <v>80</v>
      </c>
      <c r="AA239" s="11">
        <f t="shared" si="233"/>
        <v>12250</v>
      </c>
      <c r="AB239" s="12">
        <f t="shared" si="206"/>
        <v>1941.05</v>
      </c>
      <c r="AC239" s="18">
        <f t="shared" si="227"/>
        <v>13394.1</v>
      </c>
      <c r="AD239" s="17">
        <f t="shared" si="207"/>
        <v>13891.38</v>
      </c>
      <c r="AE239" s="17">
        <f t="shared" si="208"/>
        <v>14194.98</v>
      </c>
      <c r="AF239" s="19">
        <v>55</v>
      </c>
      <c r="AG239" s="13">
        <v>24</v>
      </c>
      <c r="AH239" s="13">
        <v>25</v>
      </c>
      <c r="AI239" s="13">
        <v>6</v>
      </c>
      <c r="AJ239" s="21">
        <v>40</v>
      </c>
      <c r="AK239" s="21">
        <v>4</v>
      </c>
      <c r="AL239" s="21">
        <v>2.5</v>
      </c>
      <c r="AM239" s="21">
        <v>4.2</v>
      </c>
      <c r="AN239" s="13">
        <v>3.4</v>
      </c>
      <c r="AO239" s="13">
        <v>5</v>
      </c>
      <c r="AP239" s="13">
        <v>35</v>
      </c>
      <c r="AQ239" s="11">
        <f t="shared" si="234"/>
        <v>12250</v>
      </c>
      <c r="AR239" s="13">
        <f t="shared" si="222"/>
        <v>800.88</v>
      </c>
      <c r="AS239" s="13">
        <f t="shared" si="223"/>
        <v>497.28</v>
      </c>
      <c r="AT239" s="1">
        <f t="shared" si="209"/>
        <v>85</v>
      </c>
      <c r="AU239" s="1">
        <f t="shared" si="210"/>
        <v>64</v>
      </c>
      <c r="AV239" s="1" t="str">
        <f t="shared" si="224"/>
        <v>105</v>
      </c>
      <c r="AW239" s="1">
        <f t="shared" si="211"/>
        <v>6720</v>
      </c>
      <c r="AX239" s="1">
        <f t="shared" si="212"/>
        <v>80</v>
      </c>
      <c r="AY239" s="1">
        <f t="shared" si="213"/>
        <v>63</v>
      </c>
      <c r="AZ239" s="1" t="str">
        <f t="shared" si="225"/>
        <v>112</v>
      </c>
      <c r="BA239" s="1">
        <f t="shared" si="214"/>
        <v>7056</v>
      </c>
      <c r="BB239" s="1">
        <f t="shared" si="215"/>
        <v>13776</v>
      </c>
      <c r="BC239" s="1">
        <f t="shared" si="216"/>
        <v>107</v>
      </c>
      <c r="BE239" s="1" t="str">
        <f t="shared" si="217"/>
        <v>491</v>
      </c>
      <c r="BI239" s="1">
        <f t="shared" si="218"/>
        <v>27661.1</v>
      </c>
      <c r="BJ239" s="1">
        <f t="shared" si="219"/>
        <v>28158.38</v>
      </c>
      <c r="BK239" s="1">
        <f t="shared" si="220"/>
        <v>28461.98</v>
      </c>
      <c r="BM239" s="1" t="e">
        <f>BI239*#REF!*BL239/1000</f>
        <v>#REF!</v>
      </c>
      <c r="BN239" s="1" t="e">
        <f>BJ239*#REF!*BL239/1000</f>
        <v>#REF!</v>
      </c>
      <c r="BO239" s="1" t="e">
        <f>BK239*#REF!*BL239/1000</f>
        <v>#REF!</v>
      </c>
      <c r="BP239" s="3">
        <v>0.61</v>
      </c>
      <c r="BR239" s="1">
        <f t="shared" si="203"/>
        <v>0</v>
      </c>
      <c r="BS239" s="1">
        <f t="shared" si="204"/>
        <v>0</v>
      </c>
      <c r="BT239" s="1">
        <f t="shared" si="205"/>
        <v>0</v>
      </c>
    </row>
    <row r="240" spans="1:72">
      <c r="A240" s="1">
        <v>237</v>
      </c>
      <c r="B240" s="8" t="s">
        <v>79</v>
      </c>
      <c r="D240" s="1">
        <v>12250</v>
      </c>
      <c r="F240" s="1">
        <v>85</v>
      </c>
      <c r="G240" s="1">
        <v>64</v>
      </c>
      <c r="H240" s="1">
        <v>80</v>
      </c>
      <c r="I240" s="1">
        <v>63</v>
      </c>
      <c r="J240" s="1">
        <v>107</v>
      </c>
      <c r="K240" s="1">
        <f t="shared" si="201"/>
        <v>13776</v>
      </c>
      <c r="L240" s="1">
        <f t="shared" si="229"/>
        <v>27881.1</v>
      </c>
      <c r="M240" s="1">
        <f t="shared" si="230"/>
        <v>28378.38</v>
      </c>
      <c r="N240" s="1">
        <f t="shared" si="231"/>
        <v>28681.98</v>
      </c>
      <c r="O240" s="1">
        <f t="shared" si="221"/>
        <v>14350</v>
      </c>
      <c r="P240" s="1">
        <v>2420</v>
      </c>
      <c r="Q240" s="1">
        <v>1900</v>
      </c>
      <c r="R240" s="11" t="s">
        <v>82</v>
      </c>
      <c r="S240" s="13">
        <v>2316</v>
      </c>
      <c r="T240" s="13">
        <v>2065</v>
      </c>
      <c r="U240" s="13">
        <v>1624</v>
      </c>
      <c r="V240" s="14">
        <f t="shared" si="235"/>
        <v>6005</v>
      </c>
      <c r="W240" s="13">
        <f>1730*2</f>
        <v>3460</v>
      </c>
      <c r="X240" s="13">
        <f>285/2</f>
        <v>142.5</v>
      </c>
      <c r="Y240" s="13">
        <v>133.5</v>
      </c>
      <c r="Z240" s="13">
        <v>80</v>
      </c>
      <c r="AA240" s="11">
        <f t="shared" si="233"/>
        <v>12250</v>
      </c>
      <c r="AB240" s="12">
        <f t="shared" si="206"/>
        <v>1941.05</v>
      </c>
      <c r="AC240" s="18">
        <f t="shared" si="227"/>
        <v>13614.1</v>
      </c>
      <c r="AD240" s="17">
        <f t="shared" si="207"/>
        <v>14111.38</v>
      </c>
      <c r="AE240" s="17">
        <f t="shared" si="208"/>
        <v>14414.98</v>
      </c>
      <c r="AF240" s="19">
        <v>55</v>
      </c>
      <c r="AG240" s="13">
        <v>24</v>
      </c>
      <c r="AH240" s="13">
        <v>25</v>
      </c>
      <c r="AI240" s="13">
        <v>6</v>
      </c>
      <c r="AJ240" s="21">
        <v>40</v>
      </c>
      <c r="AK240" s="21">
        <v>4</v>
      </c>
      <c r="AL240" s="21">
        <v>2.5</v>
      </c>
      <c r="AM240" s="21">
        <v>4.2</v>
      </c>
      <c r="AN240" s="13">
        <v>3.4</v>
      </c>
      <c r="AO240" s="13">
        <v>5</v>
      </c>
      <c r="AP240" s="13">
        <v>35</v>
      </c>
      <c r="AQ240" s="11">
        <f t="shared" si="234"/>
        <v>12250</v>
      </c>
      <c r="AR240" s="13">
        <f t="shared" si="222"/>
        <v>800.88</v>
      </c>
      <c r="AS240" s="13">
        <f t="shared" si="223"/>
        <v>497.28</v>
      </c>
      <c r="AT240" s="1">
        <f t="shared" si="209"/>
        <v>85</v>
      </c>
      <c r="AU240" s="1">
        <f t="shared" si="210"/>
        <v>64</v>
      </c>
      <c r="AV240" s="1" t="str">
        <f t="shared" si="224"/>
        <v>105</v>
      </c>
      <c r="AW240" s="1">
        <f t="shared" si="211"/>
        <v>6720</v>
      </c>
      <c r="AX240" s="1">
        <f t="shared" si="212"/>
        <v>80</v>
      </c>
      <c r="AY240" s="1">
        <f t="shared" si="213"/>
        <v>63</v>
      </c>
      <c r="AZ240" s="1" t="str">
        <f t="shared" si="225"/>
        <v>112</v>
      </c>
      <c r="BA240" s="1">
        <f t="shared" si="214"/>
        <v>7056</v>
      </c>
      <c r="BB240" s="1">
        <f t="shared" si="215"/>
        <v>13776</v>
      </c>
      <c r="BC240" s="1">
        <f t="shared" si="216"/>
        <v>107</v>
      </c>
      <c r="BE240" s="1" t="str">
        <f t="shared" si="217"/>
        <v>491</v>
      </c>
      <c r="BI240" s="1">
        <f t="shared" si="218"/>
        <v>27881.1</v>
      </c>
      <c r="BJ240" s="1">
        <f t="shared" si="219"/>
        <v>28378.38</v>
      </c>
      <c r="BK240" s="1">
        <f t="shared" si="220"/>
        <v>28681.98</v>
      </c>
      <c r="BM240" s="1" t="e">
        <f>BI240*#REF!*BL240/1000</f>
        <v>#REF!</v>
      </c>
      <c r="BN240" s="1" t="e">
        <f>BJ240*#REF!*BL240/1000</f>
        <v>#REF!</v>
      </c>
      <c r="BO240" s="1" t="e">
        <f>BK240*#REF!*BL240/1000</f>
        <v>#REF!</v>
      </c>
      <c r="BP240" s="3">
        <v>0.61</v>
      </c>
      <c r="BR240" s="1">
        <f t="shared" si="203"/>
        <v>0</v>
      </c>
      <c r="BS240" s="1">
        <f t="shared" si="204"/>
        <v>0</v>
      </c>
      <c r="BT240" s="1">
        <f t="shared" si="205"/>
        <v>0</v>
      </c>
    </row>
    <row r="241" spans="1:72">
      <c r="A241" s="1">
        <v>238</v>
      </c>
      <c r="B241" s="8" t="s">
        <v>79</v>
      </c>
      <c r="D241" s="1">
        <v>12250</v>
      </c>
      <c r="F241" s="1">
        <v>85</v>
      </c>
      <c r="G241" s="1">
        <v>64</v>
      </c>
      <c r="H241" s="1">
        <v>80</v>
      </c>
      <c r="I241" s="1">
        <v>63</v>
      </c>
      <c r="J241" s="1">
        <v>63</v>
      </c>
      <c r="K241" s="1">
        <f t="shared" si="201"/>
        <v>13776</v>
      </c>
      <c r="L241" s="1">
        <f t="shared" si="229"/>
        <v>28238.84</v>
      </c>
      <c r="M241" s="1">
        <f t="shared" si="230"/>
        <v>28736.12</v>
      </c>
      <c r="N241" s="1">
        <f t="shared" si="231"/>
        <v>29039.72</v>
      </c>
      <c r="O241" s="1">
        <f t="shared" si="221"/>
        <v>14350</v>
      </c>
      <c r="P241" s="1">
        <v>2420</v>
      </c>
      <c r="Q241" s="1">
        <v>1900</v>
      </c>
      <c r="R241" s="11" t="s">
        <v>83</v>
      </c>
      <c r="S241" s="13">
        <v>2571</v>
      </c>
      <c r="T241" s="13">
        <v>2405</v>
      </c>
      <c r="U241" s="13">
        <v>1839</v>
      </c>
      <c r="V241" s="14">
        <f t="shared" si="235"/>
        <v>6815</v>
      </c>
      <c r="W241" s="13">
        <v>2800</v>
      </c>
      <c r="X241" s="13">
        <f>314/2</f>
        <v>157</v>
      </c>
      <c r="Y241" s="13">
        <v>133.5</v>
      </c>
      <c r="Z241" s="13">
        <v>80</v>
      </c>
      <c r="AA241" s="11">
        <f t="shared" si="233"/>
        <v>12250</v>
      </c>
      <c r="AB241" s="12">
        <f t="shared" si="206"/>
        <v>2130.42</v>
      </c>
      <c r="AC241" s="18">
        <f t="shared" si="227"/>
        <v>14142.84</v>
      </c>
      <c r="AD241" s="17">
        <f t="shared" si="207"/>
        <v>14640.12</v>
      </c>
      <c r="AE241" s="17">
        <f t="shared" si="208"/>
        <v>14943.72</v>
      </c>
      <c r="AF241" s="19">
        <v>55</v>
      </c>
      <c r="AG241" s="13">
        <v>24</v>
      </c>
      <c r="AH241" s="13">
        <v>25</v>
      </c>
      <c r="AI241" s="13">
        <v>6</v>
      </c>
      <c r="AJ241" s="21">
        <v>40</v>
      </c>
      <c r="AK241" s="21">
        <v>4</v>
      </c>
      <c r="AL241" s="21">
        <v>2.5</v>
      </c>
      <c r="AM241" s="21">
        <v>4.2</v>
      </c>
      <c r="AN241" s="13">
        <v>3.4</v>
      </c>
      <c r="AO241" s="13">
        <v>5</v>
      </c>
      <c r="AP241" s="13">
        <v>35</v>
      </c>
      <c r="AQ241" s="11">
        <f t="shared" si="234"/>
        <v>12250</v>
      </c>
      <c r="AR241" s="13">
        <f t="shared" si="222"/>
        <v>800.88</v>
      </c>
      <c r="AS241" s="13">
        <f t="shared" si="223"/>
        <v>497.28</v>
      </c>
      <c r="AT241" s="1">
        <f t="shared" si="209"/>
        <v>85</v>
      </c>
      <c r="AU241" s="1">
        <f t="shared" si="210"/>
        <v>64</v>
      </c>
      <c r="AV241" s="1" t="str">
        <f t="shared" si="224"/>
        <v>105</v>
      </c>
      <c r="AW241" s="1">
        <f t="shared" si="211"/>
        <v>6720</v>
      </c>
      <c r="AX241" s="1">
        <f t="shared" si="212"/>
        <v>80</v>
      </c>
      <c r="AY241" s="1">
        <f t="shared" si="213"/>
        <v>63</v>
      </c>
      <c r="AZ241" s="1" t="str">
        <f t="shared" si="225"/>
        <v>112</v>
      </c>
      <c r="BA241" s="1">
        <f t="shared" si="214"/>
        <v>7056</v>
      </c>
      <c r="BB241" s="1">
        <f t="shared" si="215"/>
        <v>13776</v>
      </c>
      <c r="BC241" s="1">
        <f t="shared" si="216"/>
        <v>63</v>
      </c>
      <c r="BE241" s="1" t="str">
        <f t="shared" si="217"/>
        <v>320</v>
      </c>
      <c r="BI241" s="1">
        <f t="shared" si="218"/>
        <v>28238.84</v>
      </c>
      <c r="BJ241" s="1">
        <f t="shared" si="219"/>
        <v>28736.12</v>
      </c>
      <c r="BK241" s="1">
        <f t="shared" si="220"/>
        <v>29039.72</v>
      </c>
      <c r="BM241" s="1" t="e">
        <f>BI241*#REF!*BL241/1000</f>
        <v>#REF!</v>
      </c>
      <c r="BN241" s="1" t="e">
        <f>BJ241*#REF!*BL241/1000</f>
        <v>#REF!</v>
      </c>
      <c r="BO241" s="1" t="e">
        <f>BK241*#REF!*BL241/1000</f>
        <v>#REF!</v>
      </c>
      <c r="BP241" s="3">
        <v>0.61</v>
      </c>
      <c r="BR241" s="1">
        <f t="shared" si="203"/>
        <v>0</v>
      </c>
      <c r="BS241" s="1">
        <f t="shared" si="204"/>
        <v>0</v>
      </c>
      <c r="BT241" s="1">
        <f t="shared" si="205"/>
        <v>0</v>
      </c>
    </row>
    <row r="242" spans="1:72">
      <c r="A242" s="1">
        <v>239</v>
      </c>
      <c r="B242" s="8" t="s">
        <v>79</v>
      </c>
      <c r="D242" s="1">
        <v>12250</v>
      </c>
      <c r="F242" s="1">
        <v>85</v>
      </c>
      <c r="G242" s="1">
        <v>64</v>
      </c>
      <c r="H242" s="1">
        <v>80</v>
      </c>
      <c r="I242" s="1">
        <v>63</v>
      </c>
      <c r="J242" s="1">
        <v>107</v>
      </c>
      <c r="K242" s="1">
        <f t="shared" si="201"/>
        <v>13776</v>
      </c>
      <c r="L242" s="1">
        <f t="shared" si="229"/>
        <v>29977.84</v>
      </c>
      <c r="M242" s="1">
        <f t="shared" si="230"/>
        <v>30475.12</v>
      </c>
      <c r="N242" s="1">
        <f t="shared" si="231"/>
        <v>30778.72</v>
      </c>
      <c r="O242" s="1">
        <f t="shared" si="221"/>
        <v>14350</v>
      </c>
      <c r="P242" s="1">
        <v>2420</v>
      </c>
      <c r="Q242" s="1">
        <v>1900</v>
      </c>
      <c r="R242" s="11" t="s">
        <v>84</v>
      </c>
      <c r="S242" s="13">
        <v>2571</v>
      </c>
      <c r="T242" s="13">
        <v>2405</v>
      </c>
      <c r="U242" s="13">
        <v>1839</v>
      </c>
      <c r="V242" s="14">
        <f t="shared" si="235"/>
        <v>6815</v>
      </c>
      <c r="W242" s="13">
        <f>2184*2</f>
        <v>4368</v>
      </c>
      <c r="X242" s="13">
        <f>314/2</f>
        <v>157</v>
      </c>
      <c r="Y242" s="13">
        <v>133.5</v>
      </c>
      <c r="Z242" s="13">
        <v>80</v>
      </c>
      <c r="AA242" s="11">
        <f t="shared" si="233"/>
        <v>12250</v>
      </c>
      <c r="AB242" s="12">
        <f t="shared" si="206"/>
        <v>2130.42</v>
      </c>
      <c r="AC242" s="18">
        <f t="shared" si="227"/>
        <v>15710.84</v>
      </c>
      <c r="AD242" s="17">
        <f t="shared" si="207"/>
        <v>16208.12</v>
      </c>
      <c r="AE242" s="17">
        <f t="shared" si="208"/>
        <v>16511.72</v>
      </c>
      <c r="AF242" s="19">
        <v>55</v>
      </c>
      <c r="AG242" s="13">
        <v>24</v>
      </c>
      <c r="AH242" s="13">
        <v>25</v>
      </c>
      <c r="AI242" s="13">
        <v>6</v>
      </c>
      <c r="AJ242" s="21">
        <v>40</v>
      </c>
      <c r="AK242" s="21">
        <v>4</v>
      </c>
      <c r="AL242" s="21">
        <v>2.5</v>
      </c>
      <c r="AM242" s="21">
        <v>4.2</v>
      </c>
      <c r="AN242" s="13">
        <v>3.4</v>
      </c>
      <c r="AO242" s="13">
        <v>5</v>
      </c>
      <c r="AP242" s="13">
        <v>35</v>
      </c>
      <c r="AQ242" s="11">
        <f t="shared" si="234"/>
        <v>12250</v>
      </c>
      <c r="AR242" s="13">
        <f t="shared" si="222"/>
        <v>800.88</v>
      </c>
      <c r="AS242" s="13">
        <f t="shared" si="223"/>
        <v>497.28</v>
      </c>
      <c r="AT242" s="1">
        <f t="shared" si="209"/>
        <v>85</v>
      </c>
      <c r="AU242" s="1">
        <f t="shared" si="210"/>
        <v>64</v>
      </c>
      <c r="AV242" s="1" t="str">
        <f t="shared" si="224"/>
        <v>105</v>
      </c>
      <c r="AW242" s="1">
        <f t="shared" si="211"/>
        <v>6720</v>
      </c>
      <c r="AX242" s="1">
        <f t="shared" si="212"/>
        <v>80</v>
      </c>
      <c r="AY242" s="1">
        <f t="shared" si="213"/>
        <v>63</v>
      </c>
      <c r="AZ242" s="1" t="str">
        <f t="shared" si="225"/>
        <v>112</v>
      </c>
      <c r="BA242" s="1">
        <f t="shared" si="214"/>
        <v>7056</v>
      </c>
      <c r="BB242" s="1">
        <f t="shared" si="215"/>
        <v>13776</v>
      </c>
      <c r="BC242" s="1">
        <f t="shared" si="216"/>
        <v>107</v>
      </c>
      <c r="BE242" s="1" t="str">
        <f t="shared" si="217"/>
        <v>491</v>
      </c>
      <c r="BI242" s="1">
        <f t="shared" si="218"/>
        <v>29977.84</v>
      </c>
      <c r="BJ242" s="1">
        <f t="shared" si="219"/>
        <v>30475.12</v>
      </c>
      <c r="BK242" s="1">
        <f t="shared" si="220"/>
        <v>30778.72</v>
      </c>
      <c r="BM242" s="1" t="e">
        <f>BI242*#REF!*BL242/1000</f>
        <v>#REF!</v>
      </c>
      <c r="BN242" s="1" t="e">
        <f>BJ242*#REF!*BL242/1000</f>
        <v>#REF!</v>
      </c>
      <c r="BO242" s="1" t="e">
        <f>BK242*#REF!*BL242/1000</f>
        <v>#REF!</v>
      </c>
      <c r="BP242" s="3">
        <v>0.6</v>
      </c>
      <c r="BR242" s="1">
        <f t="shared" si="203"/>
        <v>0</v>
      </c>
      <c r="BS242" s="1">
        <f t="shared" si="204"/>
        <v>0</v>
      </c>
      <c r="BT242" s="1">
        <f t="shared" si="205"/>
        <v>0</v>
      </c>
    </row>
    <row r="243" spans="1:72">
      <c r="A243" s="1">
        <v>240</v>
      </c>
      <c r="B243" s="8" t="s">
        <v>79</v>
      </c>
      <c r="D243" s="1">
        <v>12250</v>
      </c>
      <c r="F243" s="1">
        <v>85</v>
      </c>
      <c r="G243" s="1">
        <v>64</v>
      </c>
      <c r="H243" s="1">
        <v>80</v>
      </c>
      <c r="I243" s="1">
        <v>63</v>
      </c>
      <c r="J243" s="1">
        <v>107</v>
      </c>
      <c r="K243" s="1">
        <f t="shared" si="201"/>
        <v>13776</v>
      </c>
      <c r="L243" s="1">
        <f t="shared" si="229"/>
        <v>30329.84</v>
      </c>
      <c r="M243" s="1">
        <f t="shared" si="230"/>
        <v>30827.12</v>
      </c>
      <c r="N243" s="1">
        <f t="shared" si="231"/>
        <v>31130.72</v>
      </c>
      <c r="O243" s="1">
        <f t="shared" si="221"/>
        <v>14350</v>
      </c>
      <c r="P243" s="1">
        <v>2420</v>
      </c>
      <c r="Q243" s="1">
        <v>1900</v>
      </c>
      <c r="R243" s="11" t="s">
        <v>82</v>
      </c>
      <c r="S243" s="13">
        <v>2571</v>
      </c>
      <c r="T243" s="13">
        <v>2405</v>
      </c>
      <c r="U243" s="13">
        <v>1839</v>
      </c>
      <c r="V243" s="14">
        <f t="shared" si="235"/>
        <v>6815</v>
      </c>
      <c r="W243" s="13">
        <f>2360*2</f>
        <v>4720</v>
      </c>
      <c r="X243" s="13">
        <f>314/2</f>
        <v>157</v>
      </c>
      <c r="Y243" s="13">
        <v>133.5</v>
      </c>
      <c r="Z243" s="13">
        <v>80</v>
      </c>
      <c r="AA243" s="11">
        <f t="shared" si="233"/>
        <v>12250</v>
      </c>
      <c r="AB243" s="12">
        <f t="shared" si="206"/>
        <v>2130.42</v>
      </c>
      <c r="AC243" s="18">
        <f t="shared" si="227"/>
        <v>16062.84</v>
      </c>
      <c r="AD243" s="17">
        <f t="shared" si="207"/>
        <v>16560.12</v>
      </c>
      <c r="AE243" s="17">
        <f t="shared" si="208"/>
        <v>16863.72</v>
      </c>
      <c r="AF243" s="19">
        <v>55</v>
      </c>
      <c r="AG243" s="13">
        <v>24</v>
      </c>
      <c r="AH243" s="13">
        <v>25</v>
      </c>
      <c r="AI243" s="13">
        <v>6</v>
      </c>
      <c r="AJ243" s="21">
        <v>40</v>
      </c>
      <c r="AK243" s="21">
        <v>4</v>
      </c>
      <c r="AL243" s="21">
        <v>2.5</v>
      </c>
      <c r="AM243" s="21">
        <v>4.2</v>
      </c>
      <c r="AN243" s="13">
        <v>3.4</v>
      </c>
      <c r="AO243" s="13">
        <v>5</v>
      </c>
      <c r="AP243" s="13">
        <v>35</v>
      </c>
      <c r="AQ243" s="11">
        <f t="shared" si="234"/>
        <v>12250</v>
      </c>
      <c r="AR243" s="13">
        <f t="shared" si="222"/>
        <v>800.88</v>
      </c>
      <c r="AS243" s="13">
        <f t="shared" si="223"/>
        <v>497.28</v>
      </c>
      <c r="AT243" s="1">
        <f t="shared" si="209"/>
        <v>85</v>
      </c>
      <c r="AU243" s="1">
        <f t="shared" si="210"/>
        <v>64</v>
      </c>
      <c r="AV243" s="1" t="str">
        <f t="shared" si="224"/>
        <v>105</v>
      </c>
      <c r="AW243" s="1">
        <f t="shared" si="211"/>
        <v>6720</v>
      </c>
      <c r="AX243" s="1">
        <f t="shared" si="212"/>
        <v>80</v>
      </c>
      <c r="AY243" s="1">
        <f t="shared" si="213"/>
        <v>63</v>
      </c>
      <c r="AZ243" s="1" t="str">
        <f t="shared" si="225"/>
        <v>112</v>
      </c>
      <c r="BA243" s="1">
        <f t="shared" si="214"/>
        <v>7056</v>
      </c>
      <c r="BB243" s="1">
        <f t="shared" si="215"/>
        <v>13776</v>
      </c>
      <c r="BC243" s="1">
        <f t="shared" si="216"/>
        <v>107</v>
      </c>
      <c r="BE243" s="1" t="str">
        <f t="shared" si="217"/>
        <v>491</v>
      </c>
      <c r="BI243" s="1">
        <f t="shared" si="218"/>
        <v>30329.84</v>
      </c>
      <c r="BJ243" s="1">
        <f t="shared" si="219"/>
        <v>30827.12</v>
      </c>
      <c r="BK243" s="1">
        <f t="shared" si="220"/>
        <v>31130.72</v>
      </c>
      <c r="BM243" s="1" t="e">
        <f>BI243*#REF!*BL243/1000</f>
        <v>#REF!</v>
      </c>
      <c r="BN243" s="1" t="e">
        <f>BJ243*#REF!*BL243/1000</f>
        <v>#REF!</v>
      </c>
      <c r="BO243" s="1" t="e">
        <f>BK243*#REF!*BL243/1000</f>
        <v>#REF!</v>
      </c>
      <c r="BP243" s="3">
        <v>0.6</v>
      </c>
      <c r="BR243" s="1">
        <f t="shared" si="203"/>
        <v>0</v>
      </c>
      <c r="BS243" s="1">
        <f t="shared" si="204"/>
        <v>0</v>
      </c>
      <c r="BT243" s="1">
        <f t="shared" si="205"/>
        <v>0</v>
      </c>
    </row>
    <row r="244" customHeight="1" spans="1:72">
      <c r="A244" s="1">
        <v>241</v>
      </c>
      <c r="B244" s="8" t="s">
        <v>85</v>
      </c>
      <c r="C244" s="1">
        <v>300</v>
      </c>
      <c r="D244" s="1">
        <v>7370</v>
      </c>
      <c r="F244" s="1">
        <v>85</v>
      </c>
      <c r="G244" s="1">
        <v>34</v>
      </c>
      <c r="H244" s="1">
        <v>80</v>
      </c>
      <c r="I244" s="1">
        <v>33</v>
      </c>
      <c r="J244" s="1">
        <v>25</v>
      </c>
      <c r="K244" s="1">
        <f t="shared" ref="K244:K307" si="236">BB244</f>
        <v>8177</v>
      </c>
      <c r="L244" s="1">
        <f t="shared" ref="L244:L307" si="237">BI244</f>
        <v>16016.08</v>
      </c>
      <c r="M244" s="1">
        <f t="shared" ref="M244:M307" si="238">BJ244</f>
        <v>16407.096</v>
      </c>
      <c r="N244" s="1">
        <f t="shared" ref="N244:N307" si="239">BK244</f>
        <v>16593.576</v>
      </c>
      <c r="O244" s="1">
        <f t="shared" si="221"/>
        <v>9470</v>
      </c>
      <c r="P244" s="1">
        <v>2520</v>
      </c>
      <c r="Q244" s="1">
        <v>2000</v>
      </c>
      <c r="R244" s="11">
        <v>320</v>
      </c>
      <c r="S244" s="13">
        <v>1888</v>
      </c>
      <c r="T244" s="13">
        <v>1213</v>
      </c>
      <c r="U244" s="13">
        <v>1287</v>
      </c>
      <c r="V244" s="14">
        <f t="shared" si="235"/>
        <v>4388</v>
      </c>
      <c r="W244" s="13">
        <v>740</v>
      </c>
      <c r="X244" s="13">
        <f>256/2</f>
        <v>128</v>
      </c>
      <c r="Y244" s="13">
        <v>147.5</v>
      </c>
      <c r="Z244" s="13">
        <v>70</v>
      </c>
      <c r="AA244" s="11">
        <f t="shared" si="233"/>
        <v>7370</v>
      </c>
      <c r="AB244" s="12">
        <f t="shared" si="206"/>
        <v>1117.04</v>
      </c>
      <c r="AC244" s="18">
        <f t="shared" si="227"/>
        <v>7657.08</v>
      </c>
      <c r="AD244" s="17">
        <f t="shared" ref="AD244:AD307" si="240">V244+AB244*2+W244+Y244*2+AS244</f>
        <v>8048.096</v>
      </c>
      <c r="AE244" s="17">
        <f t="shared" ref="AE244:AE307" si="241">V244+AB244*2+W244+Y244*2+AR244</f>
        <v>8234.576</v>
      </c>
      <c r="AF244" s="19">
        <v>55</v>
      </c>
      <c r="AG244" s="13">
        <v>24</v>
      </c>
      <c r="AH244" s="13">
        <v>25</v>
      </c>
      <c r="AI244" s="13">
        <v>8</v>
      </c>
      <c r="AJ244" s="21">
        <v>43</v>
      </c>
      <c r="AK244" s="21">
        <v>4</v>
      </c>
      <c r="AL244" s="21">
        <v>2.5</v>
      </c>
      <c r="AM244" s="21">
        <v>4.2</v>
      </c>
      <c r="AN244" s="13">
        <v>3.4</v>
      </c>
      <c r="AO244" s="13">
        <v>5</v>
      </c>
      <c r="AP244" s="13">
        <v>35</v>
      </c>
      <c r="AQ244" s="11">
        <f t="shared" si="234"/>
        <v>7370</v>
      </c>
      <c r="AR244" s="13">
        <f t="shared" si="222"/>
        <v>577.496</v>
      </c>
      <c r="AS244" s="13">
        <f t="shared" si="223"/>
        <v>391.016</v>
      </c>
      <c r="AT244" s="1">
        <f t="shared" ref="AT244:AT307" si="242">F244</f>
        <v>85</v>
      </c>
      <c r="AU244" s="1">
        <f t="shared" ref="AU244:AU307" si="243">G244</f>
        <v>34</v>
      </c>
      <c r="AV244" s="1" t="str">
        <f>IF(AT244=65,"117",IF(AT244=85,"125"))</f>
        <v>125</v>
      </c>
      <c r="AW244" s="1">
        <f t="shared" ref="AW244:AW307" si="244">AU244*AV244</f>
        <v>4250</v>
      </c>
      <c r="AX244" s="1">
        <f t="shared" ref="AX244:AX307" si="245">H244</f>
        <v>80</v>
      </c>
      <c r="AY244" s="1">
        <f t="shared" ref="AY244:AY307" si="246">I244</f>
        <v>33</v>
      </c>
      <c r="AZ244" s="1" t="str">
        <f>IF(AX244=72,"115",IF(AX244=75,"116",IF(AX244=80,"119")))</f>
        <v>119</v>
      </c>
      <c r="BA244" s="1">
        <f t="shared" ref="BA244:BA307" si="247">AZ244*AY244</f>
        <v>3927</v>
      </c>
      <c r="BB244" s="1">
        <f t="shared" ref="BB244:BB307" si="248">BA244+AW244</f>
        <v>8177</v>
      </c>
      <c r="BC244" s="1">
        <f t="shared" ref="BC244:BC307" si="249">J244</f>
        <v>25</v>
      </c>
      <c r="BE244" s="1" t="str">
        <f t="shared" ref="BE244:BE307" si="250">IF(BC244=2.5,"92",IF(BC244=10,"147",IF(BC244=25,"182",IF(BC244=63,"320",IF(BC244=107,"491",IF(BC244=160,"520",IF(BC244=200,"600")))))))</f>
        <v>182</v>
      </c>
      <c r="BI244" s="1">
        <f t="shared" ref="BI244:BI307" si="251">BE244+BB244+AC244</f>
        <v>16016.08</v>
      </c>
      <c r="BJ244" s="1">
        <f t="shared" ref="BJ244:BJ307" si="252">BE244+BB244+AD244</f>
        <v>16407.096</v>
      </c>
      <c r="BK244" s="1">
        <f t="shared" ref="BK244:BK307" si="253">BE244+BB244+AE244</f>
        <v>16593.576</v>
      </c>
      <c r="BM244" s="1" t="e">
        <f>BI244*#REF!*BL244/1000</f>
        <v>#REF!</v>
      </c>
      <c r="BN244" s="1" t="e">
        <f>BJ244*#REF!*BL244/1000</f>
        <v>#REF!</v>
      </c>
      <c r="BO244" s="1" t="e">
        <f>BK244*#REF!*BL244/1000</f>
        <v>#REF!</v>
      </c>
      <c r="BP244" s="3">
        <v>0.68</v>
      </c>
      <c r="BR244" s="1">
        <f t="shared" si="203"/>
        <v>0</v>
      </c>
      <c r="BS244" s="1">
        <f t="shared" si="204"/>
        <v>0</v>
      </c>
      <c r="BT244" s="1">
        <f t="shared" si="205"/>
        <v>0</v>
      </c>
    </row>
    <row r="245" spans="1:72">
      <c r="A245" s="1">
        <v>242</v>
      </c>
      <c r="B245" s="8" t="s">
        <v>85</v>
      </c>
      <c r="D245" s="1">
        <v>7370</v>
      </c>
      <c r="F245" s="1">
        <v>85</v>
      </c>
      <c r="G245" s="1">
        <v>34</v>
      </c>
      <c r="H245" s="1">
        <v>80</v>
      </c>
      <c r="I245" s="1">
        <v>33</v>
      </c>
      <c r="J245" s="1">
        <v>25</v>
      </c>
      <c r="K245" s="1">
        <f t="shared" si="236"/>
        <v>8177</v>
      </c>
      <c r="L245" s="1">
        <f t="shared" si="237"/>
        <v>16382.08</v>
      </c>
      <c r="M245" s="1">
        <f t="shared" si="238"/>
        <v>16773.096</v>
      </c>
      <c r="N245" s="1">
        <f t="shared" si="239"/>
        <v>16959.576</v>
      </c>
      <c r="O245" s="1">
        <f t="shared" si="221"/>
        <v>9470</v>
      </c>
      <c r="P245" s="1">
        <v>2520</v>
      </c>
      <c r="Q245" s="1">
        <v>2000</v>
      </c>
      <c r="R245" s="11">
        <v>360</v>
      </c>
      <c r="S245" s="13">
        <v>1993</v>
      </c>
      <c r="T245" s="13">
        <v>1214</v>
      </c>
      <c r="U245" s="13">
        <v>1287</v>
      </c>
      <c r="V245" s="14">
        <f t="shared" si="235"/>
        <v>4494</v>
      </c>
      <c r="W245" s="13">
        <v>1000</v>
      </c>
      <c r="X245" s="13">
        <f>256/2</f>
        <v>128</v>
      </c>
      <c r="Y245" s="13">
        <v>147.5</v>
      </c>
      <c r="Z245" s="13">
        <v>70</v>
      </c>
      <c r="AA245" s="11">
        <f t="shared" si="233"/>
        <v>7370</v>
      </c>
      <c r="AB245" s="12">
        <f t="shared" si="206"/>
        <v>1117.04</v>
      </c>
      <c r="AC245" s="18">
        <f t="shared" si="227"/>
        <v>8023.08</v>
      </c>
      <c r="AD245" s="17">
        <f t="shared" si="240"/>
        <v>8414.096</v>
      </c>
      <c r="AE245" s="17">
        <f t="shared" si="241"/>
        <v>8600.576</v>
      </c>
      <c r="AF245" s="19">
        <v>55</v>
      </c>
      <c r="AG245" s="13">
        <v>24</v>
      </c>
      <c r="AH245" s="13">
        <v>25</v>
      </c>
      <c r="AI245" s="13">
        <v>8</v>
      </c>
      <c r="AJ245" s="21">
        <v>43</v>
      </c>
      <c r="AK245" s="21">
        <v>4</v>
      </c>
      <c r="AL245" s="21">
        <v>2.5</v>
      </c>
      <c r="AM245" s="21">
        <v>4.2</v>
      </c>
      <c r="AN245" s="13">
        <v>3.4</v>
      </c>
      <c r="AO245" s="13">
        <v>5</v>
      </c>
      <c r="AP245" s="13">
        <v>35</v>
      </c>
      <c r="AQ245" s="11">
        <f t="shared" si="234"/>
        <v>7370</v>
      </c>
      <c r="AR245" s="13">
        <f t="shared" ref="AR245:AR308" si="254">(AQ245+1600)/1000*AN245*2+AF245+AG245+AH245+AI245+AJ245+AK245+AL245+AM245+AO245+AP245+(AQ245+400)/1000*10*4</f>
        <v>577.496</v>
      </c>
      <c r="AS245" s="13">
        <f t="shared" ref="AS245:AS308" si="255">(AQ245+1600)/1000*AN245*2+AF245+AG245+AH245+AI245+AJ245+AK245+AL245+AM245+AO245+AP245+(AQ245+400)/1000*4*4</f>
        <v>391.016</v>
      </c>
      <c r="AT245" s="1">
        <f t="shared" si="242"/>
        <v>85</v>
      </c>
      <c r="AU245" s="1">
        <f t="shared" si="243"/>
        <v>34</v>
      </c>
      <c r="AV245" s="1" t="str">
        <f t="shared" ref="AV245:AV308" si="256">IF(AT245=65,"117",IF(AT245=85,"125"))</f>
        <v>125</v>
      </c>
      <c r="AW245" s="1">
        <f t="shared" si="244"/>
        <v>4250</v>
      </c>
      <c r="AX245" s="1">
        <f t="shared" si="245"/>
        <v>80</v>
      </c>
      <c r="AY245" s="1">
        <f t="shared" si="246"/>
        <v>33</v>
      </c>
      <c r="AZ245" s="1" t="str">
        <f t="shared" ref="AZ245:AZ308" si="257">IF(AX245=72,"115",IF(AX245=75,"116",IF(AX245=80,"119")))</f>
        <v>119</v>
      </c>
      <c r="BA245" s="1">
        <f t="shared" si="247"/>
        <v>3927</v>
      </c>
      <c r="BB245" s="1">
        <f t="shared" si="248"/>
        <v>8177</v>
      </c>
      <c r="BC245" s="1">
        <f t="shared" si="249"/>
        <v>25</v>
      </c>
      <c r="BE245" s="1" t="str">
        <f t="shared" si="250"/>
        <v>182</v>
      </c>
      <c r="BI245" s="1">
        <f t="shared" si="251"/>
        <v>16382.08</v>
      </c>
      <c r="BJ245" s="1">
        <f t="shared" si="252"/>
        <v>16773.096</v>
      </c>
      <c r="BK245" s="1">
        <f t="shared" si="253"/>
        <v>16959.576</v>
      </c>
      <c r="BM245" s="1" t="e">
        <f>BI245*#REF!*BL245/1000</f>
        <v>#REF!</v>
      </c>
      <c r="BN245" s="1" t="e">
        <f>BJ245*#REF!*BL245/1000</f>
        <v>#REF!</v>
      </c>
      <c r="BO245" s="1" t="e">
        <f>BK245*#REF!*BL245/1000</f>
        <v>#REF!</v>
      </c>
      <c r="BP245" s="3">
        <v>0.65</v>
      </c>
      <c r="BR245" s="1">
        <f t="shared" si="203"/>
        <v>0</v>
      </c>
      <c r="BS245" s="1">
        <f t="shared" si="204"/>
        <v>0</v>
      </c>
      <c r="BT245" s="1">
        <f t="shared" si="205"/>
        <v>0</v>
      </c>
    </row>
    <row r="246" spans="1:72">
      <c r="A246" s="1">
        <v>243</v>
      </c>
      <c r="B246" s="8" t="s">
        <v>85</v>
      </c>
      <c r="D246" s="1">
        <v>7370</v>
      </c>
      <c r="F246" s="1">
        <v>85</v>
      </c>
      <c r="G246" s="1">
        <v>34</v>
      </c>
      <c r="H246" s="1">
        <v>80</v>
      </c>
      <c r="I246" s="1">
        <v>33</v>
      </c>
      <c r="J246" s="1">
        <v>63</v>
      </c>
      <c r="K246" s="1">
        <f t="shared" si="236"/>
        <v>8177</v>
      </c>
      <c r="L246" s="1">
        <f t="shared" si="237"/>
        <v>16054.08</v>
      </c>
      <c r="M246" s="1">
        <f t="shared" si="238"/>
        <v>16445.096</v>
      </c>
      <c r="N246" s="1">
        <f t="shared" si="239"/>
        <v>16631.576</v>
      </c>
      <c r="O246" s="1">
        <f t="shared" si="221"/>
        <v>9470</v>
      </c>
      <c r="P246" s="1">
        <v>2520</v>
      </c>
      <c r="Q246" s="1">
        <v>2000</v>
      </c>
      <c r="R246" s="11">
        <v>400</v>
      </c>
      <c r="S246" s="13">
        <v>2206</v>
      </c>
      <c r="T246" s="13">
        <v>1324</v>
      </c>
      <c r="U246" s="13">
        <v>1498</v>
      </c>
      <c r="V246" s="14">
        <f t="shared" si="235"/>
        <v>5028</v>
      </c>
      <c r="W246" s="13"/>
      <c r="X246" s="13">
        <f>256/2</f>
        <v>128</v>
      </c>
      <c r="Y246" s="13">
        <v>147.5</v>
      </c>
      <c r="Z246" s="13">
        <v>70</v>
      </c>
      <c r="AA246" s="11">
        <f t="shared" si="233"/>
        <v>7370</v>
      </c>
      <c r="AB246" s="12">
        <f t="shared" si="206"/>
        <v>1117.04</v>
      </c>
      <c r="AC246" s="18">
        <f t="shared" si="227"/>
        <v>7557.08</v>
      </c>
      <c r="AD246" s="17">
        <f t="shared" si="240"/>
        <v>7948.096</v>
      </c>
      <c r="AE246" s="17">
        <f t="shared" si="241"/>
        <v>8134.576</v>
      </c>
      <c r="AF246" s="19">
        <v>55</v>
      </c>
      <c r="AG246" s="13">
        <v>24</v>
      </c>
      <c r="AH246" s="13">
        <v>25</v>
      </c>
      <c r="AI246" s="13">
        <v>8</v>
      </c>
      <c r="AJ246" s="21">
        <v>43</v>
      </c>
      <c r="AK246" s="21">
        <v>4</v>
      </c>
      <c r="AL246" s="21">
        <v>2.5</v>
      </c>
      <c r="AM246" s="21">
        <v>4.2</v>
      </c>
      <c r="AN246" s="13">
        <v>3.4</v>
      </c>
      <c r="AO246" s="13">
        <v>5</v>
      </c>
      <c r="AP246" s="13">
        <v>35</v>
      </c>
      <c r="AQ246" s="11">
        <f t="shared" si="234"/>
        <v>7370</v>
      </c>
      <c r="AR246" s="13">
        <f t="shared" si="254"/>
        <v>577.496</v>
      </c>
      <c r="AS246" s="13">
        <f t="shared" si="255"/>
        <v>391.016</v>
      </c>
      <c r="AT246" s="1">
        <f t="shared" si="242"/>
        <v>85</v>
      </c>
      <c r="AU246" s="1">
        <f t="shared" si="243"/>
        <v>34</v>
      </c>
      <c r="AV246" s="1" t="str">
        <f t="shared" si="256"/>
        <v>125</v>
      </c>
      <c r="AW246" s="1">
        <f t="shared" si="244"/>
        <v>4250</v>
      </c>
      <c r="AX246" s="1">
        <f t="shared" si="245"/>
        <v>80</v>
      </c>
      <c r="AY246" s="1">
        <f t="shared" si="246"/>
        <v>33</v>
      </c>
      <c r="AZ246" s="1" t="str">
        <f t="shared" si="257"/>
        <v>119</v>
      </c>
      <c r="BA246" s="1">
        <f t="shared" si="247"/>
        <v>3927</v>
      </c>
      <c r="BB246" s="1">
        <f t="shared" si="248"/>
        <v>8177</v>
      </c>
      <c r="BC246" s="1">
        <f t="shared" si="249"/>
        <v>63</v>
      </c>
      <c r="BE246" s="1" t="str">
        <f t="shared" si="250"/>
        <v>320</v>
      </c>
      <c r="BI246" s="1">
        <f t="shared" si="251"/>
        <v>16054.08</v>
      </c>
      <c r="BJ246" s="1">
        <f t="shared" si="252"/>
        <v>16445.096</v>
      </c>
      <c r="BK246" s="1">
        <f t="shared" si="253"/>
        <v>16631.576</v>
      </c>
      <c r="BM246" s="1" t="e">
        <f>BI246*#REF!*BL246/1000</f>
        <v>#REF!</v>
      </c>
      <c r="BN246" s="1" t="e">
        <f>BJ246*#REF!*BL246/1000</f>
        <v>#REF!</v>
      </c>
      <c r="BO246" s="1" t="e">
        <f>BK246*#REF!*BL246/1000</f>
        <v>#REF!</v>
      </c>
      <c r="BP246" s="3">
        <v>0.63</v>
      </c>
      <c r="BR246" s="1">
        <f t="shared" si="203"/>
        <v>0</v>
      </c>
      <c r="BS246" s="1">
        <f t="shared" si="204"/>
        <v>0</v>
      </c>
      <c r="BT246" s="1">
        <f t="shared" si="205"/>
        <v>0</v>
      </c>
    </row>
    <row r="247" spans="1:72">
      <c r="A247" s="1">
        <v>244</v>
      </c>
      <c r="B247" s="8" t="s">
        <v>85</v>
      </c>
      <c r="D247" s="1">
        <v>7370</v>
      </c>
      <c r="F247" s="1">
        <v>85</v>
      </c>
      <c r="G247" s="1">
        <v>34</v>
      </c>
      <c r="H247" s="1">
        <v>80</v>
      </c>
      <c r="I247" s="1">
        <v>33</v>
      </c>
      <c r="J247" s="1">
        <v>63</v>
      </c>
      <c r="K247" s="1">
        <f t="shared" si="236"/>
        <v>8177</v>
      </c>
      <c r="L247" s="1">
        <f t="shared" si="237"/>
        <v>18243.08</v>
      </c>
      <c r="M247" s="1">
        <f t="shared" si="238"/>
        <v>18634.096</v>
      </c>
      <c r="N247" s="1">
        <f t="shared" si="239"/>
        <v>18820.576</v>
      </c>
      <c r="O247" s="1">
        <f t="shared" si="221"/>
        <v>9470</v>
      </c>
      <c r="P247" s="1">
        <v>2520</v>
      </c>
      <c r="Q247" s="1">
        <v>2000</v>
      </c>
      <c r="R247" s="11" t="s">
        <v>77</v>
      </c>
      <c r="S247" s="13">
        <v>2325</v>
      </c>
      <c r="T247" s="13">
        <v>1770</v>
      </c>
      <c r="U247" s="13">
        <v>1642</v>
      </c>
      <c r="V247" s="14">
        <f t="shared" si="235"/>
        <v>5737</v>
      </c>
      <c r="W247" s="13">
        <v>1480</v>
      </c>
      <c r="X247" s="13">
        <f>256/2</f>
        <v>128</v>
      </c>
      <c r="Y247" s="13">
        <v>147.5</v>
      </c>
      <c r="Z247" s="13">
        <v>70</v>
      </c>
      <c r="AA247" s="11">
        <f t="shared" si="233"/>
        <v>7370</v>
      </c>
      <c r="AB247" s="12">
        <f t="shared" si="206"/>
        <v>1117.04</v>
      </c>
      <c r="AC247" s="18">
        <f t="shared" si="227"/>
        <v>9746.08</v>
      </c>
      <c r="AD247" s="17">
        <f t="shared" si="240"/>
        <v>10137.096</v>
      </c>
      <c r="AE247" s="17">
        <f t="shared" si="241"/>
        <v>10323.576</v>
      </c>
      <c r="AF247" s="19">
        <v>55</v>
      </c>
      <c r="AG247" s="13">
        <v>24</v>
      </c>
      <c r="AH247" s="13">
        <v>25</v>
      </c>
      <c r="AI247" s="13">
        <v>8</v>
      </c>
      <c r="AJ247" s="21">
        <v>43</v>
      </c>
      <c r="AK247" s="21">
        <v>4</v>
      </c>
      <c r="AL247" s="21">
        <v>2.5</v>
      </c>
      <c r="AM247" s="21">
        <v>4.2</v>
      </c>
      <c r="AN247" s="13">
        <v>3.4</v>
      </c>
      <c r="AO247" s="13">
        <v>5</v>
      </c>
      <c r="AP247" s="13">
        <v>35</v>
      </c>
      <c r="AQ247" s="11">
        <f t="shared" si="234"/>
        <v>7370</v>
      </c>
      <c r="AR247" s="13">
        <f t="shared" si="254"/>
        <v>577.496</v>
      </c>
      <c r="AS247" s="13">
        <f t="shared" si="255"/>
        <v>391.016</v>
      </c>
      <c r="AT247" s="1">
        <f t="shared" si="242"/>
        <v>85</v>
      </c>
      <c r="AU247" s="1">
        <f t="shared" si="243"/>
        <v>34</v>
      </c>
      <c r="AV247" s="1" t="str">
        <f t="shared" si="256"/>
        <v>125</v>
      </c>
      <c r="AW247" s="1">
        <f t="shared" si="244"/>
        <v>4250</v>
      </c>
      <c r="AX247" s="1">
        <f t="shared" si="245"/>
        <v>80</v>
      </c>
      <c r="AY247" s="1">
        <f t="shared" si="246"/>
        <v>33</v>
      </c>
      <c r="AZ247" s="1" t="str">
        <f t="shared" si="257"/>
        <v>119</v>
      </c>
      <c r="BA247" s="1">
        <f t="shared" si="247"/>
        <v>3927</v>
      </c>
      <c r="BB247" s="1">
        <f t="shared" si="248"/>
        <v>8177</v>
      </c>
      <c r="BC247" s="1">
        <f t="shared" si="249"/>
        <v>63</v>
      </c>
      <c r="BE247" s="1" t="str">
        <f t="shared" si="250"/>
        <v>320</v>
      </c>
      <c r="BI247" s="1">
        <f t="shared" si="251"/>
        <v>18243.08</v>
      </c>
      <c r="BJ247" s="1">
        <f t="shared" si="252"/>
        <v>18634.096</v>
      </c>
      <c r="BK247" s="1">
        <f t="shared" si="253"/>
        <v>18820.576</v>
      </c>
      <c r="BM247" s="1" t="e">
        <f>BI247*#REF!*BL247/1000</f>
        <v>#REF!</v>
      </c>
      <c r="BN247" s="1" t="e">
        <f>BJ247*#REF!*BL247/1000</f>
        <v>#REF!</v>
      </c>
      <c r="BO247" s="1" t="e">
        <f>BK247*#REF!*BL247/1000</f>
        <v>#REF!</v>
      </c>
      <c r="BP247" s="3">
        <v>0.6</v>
      </c>
      <c r="BR247" s="1">
        <f t="shared" si="203"/>
        <v>0</v>
      </c>
      <c r="BS247" s="1">
        <f t="shared" si="204"/>
        <v>0</v>
      </c>
      <c r="BT247" s="1">
        <f t="shared" si="205"/>
        <v>0</v>
      </c>
    </row>
    <row r="248" spans="1:72">
      <c r="A248" s="1">
        <v>245</v>
      </c>
      <c r="B248" s="8" t="s">
        <v>85</v>
      </c>
      <c r="D248" s="1">
        <v>7370</v>
      </c>
      <c r="F248" s="1">
        <v>85</v>
      </c>
      <c r="G248" s="1">
        <v>34</v>
      </c>
      <c r="H248" s="1">
        <v>80</v>
      </c>
      <c r="I248" s="1">
        <v>33</v>
      </c>
      <c r="J248" s="1">
        <v>63</v>
      </c>
      <c r="K248" s="1">
        <f t="shared" si="236"/>
        <v>8177</v>
      </c>
      <c r="L248" s="1">
        <f t="shared" si="237"/>
        <v>19844.3</v>
      </c>
      <c r="M248" s="1">
        <f t="shared" si="238"/>
        <v>20235.316</v>
      </c>
      <c r="N248" s="1">
        <f t="shared" si="239"/>
        <v>20421.796</v>
      </c>
      <c r="O248" s="1">
        <f t="shared" si="221"/>
        <v>9470</v>
      </c>
      <c r="P248" s="1">
        <v>2520</v>
      </c>
      <c r="Q248" s="1">
        <v>2000</v>
      </c>
      <c r="R248" s="11" t="s">
        <v>78</v>
      </c>
      <c r="S248" s="13">
        <v>2598</v>
      </c>
      <c r="T248" s="13">
        <v>2225</v>
      </c>
      <c r="U248" s="13">
        <v>1738</v>
      </c>
      <c r="V248" s="14">
        <f>S249+T248+U248</f>
        <v>6561</v>
      </c>
      <c r="W248" s="13">
        <v>2000</v>
      </c>
      <c r="X248" s="13">
        <v>142.5</v>
      </c>
      <c r="Y248" s="13">
        <v>147.5</v>
      </c>
      <c r="Z248" s="13">
        <v>80</v>
      </c>
      <c r="AA248" s="11">
        <f t="shared" si="233"/>
        <v>7370</v>
      </c>
      <c r="AB248" s="12">
        <f t="shared" si="206"/>
        <v>1245.65</v>
      </c>
      <c r="AC248" s="18">
        <f t="shared" si="227"/>
        <v>11347.3</v>
      </c>
      <c r="AD248" s="17">
        <f t="shared" si="240"/>
        <v>11738.316</v>
      </c>
      <c r="AE248" s="17">
        <f t="shared" si="241"/>
        <v>11924.796</v>
      </c>
      <c r="AF248" s="19">
        <v>55</v>
      </c>
      <c r="AG248" s="13">
        <v>24</v>
      </c>
      <c r="AH248" s="13">
        <v>25</v>
      </c>
      <c r="AI248" s="13">
        <v>8</v>
      </c>
      <c r="AJ248" s="21">
        <v>43</v>
      </c>
      <c r="AK248" s="21">
        <v>4</v>
      </c>
      <c r="AL248" s="21">
        <v>2.5</v>
      </c>
      <c r="AM248" s="21">
        <v>4.2</v>
      </c>
      <c r="AN248" s="13">
        <v>3.4</v>
      </c>
      <c r="AO248" s="13">
        <v>5</v>
      </c>
      <c r="AP248" s="13">
        <v>35</v>
      </c>
      <c r="AQ248" s="11">
        <f t="shared" si="234"/>
        <v>7370</v>
      </c>
      <c r="AR248" s="13">
        <f t="shared" si="254"/>
        <v>577.496</v>
      </c>
      <c r="AS248" s="13">
        <f t="shared" si="255"/>
        <v>391.016</v>
      </c>
      <c r="AT248" s="1">
        <f t="shared" si="242"/>
        <v>85</v>
      </c>
      <c r="AU248" s="1">
        <f t="shared" si="243"/>
        <v>34</v>
      </c>
      <c r="AV248" s="1" t="str">
        <f t="shared" si="256"/>
        <v>125</v>
      </c>
      <c r="AW248" s="1">
        <f t="shared" si="244"/>
        <v>4250</v>
      </c>
      <c r="AX248" s="1">
        <f t="shared" si="245"/>
        <v>80</v>
      </c>
      <c r="AY248" s="1">
        <f t="shared" si="246"/>
        <v>33</v>
      </c>
      <c r="AZ248" s="1" t="str">
        <f t="shared" si="257"/>
        <v>119</v>
      </c>
      <c r="BA248" s="1">
        <f t="shared" si="247"/>
        <v>3927</v>
      </c>
      <c r="BB248" s="1">
        <f t="shared" si="248"/>
        <v>8177</v>
      </c>
      <c r="BC248" s="1">
        <f t="shared" si="249"/>
        <v>63</v>
      </c>
      <c r="BE248" s="1" t="str">
        <f t="shared" si="250"/>
        <v>320</v>
      </c>
      <c r="BI248" s="1">
        <f t="shared" si="251"/>
        <v>19844.3</v>
      </c>
      <c r="BJ248" s="1">
        <f t="shared" si="252"/>
        <v>20235.316</v>
      </c>
      <c r="BK248" s="1">
        <f t="shared" si="253"/>
        <v>20421.796</v>
      </c>
      <c r="BM248" s="1" t="e">
        <f>BI248*#REF!*BL248/1000</f>
        <v>#REF!</v>
      </c>
      <c r="BN248" s="1" t="e">
        <f>BJ248*#REF!*BL248/1000</f>
        <v>#REF!</v>
      </c>
      <c r="BO248" s="1" t="e">
        <f>BK248*#REF!*BL248/1000</f>
        <v>#REF!</v>
      </c>
      <c r="BP248" s="3">
        <v>0.58</v>
      </c>
      <c r="BR248" s="1">
        <f t="shared" si="203"/>
        <v>0</v>
      </c>
      <c r="BS248" s="1">
        <f t="shared" si="204"/>
        <v>0</v>
      </c>
      <c r="BT248" s="1">
        <f t="shared" si="205"/>
        <v>0</v>
      </c>
    </row>
    <row r="249" spans="1:72">
      <c r="A249" s="1">
        <v>246</v>
      </c>
      <c r="B249" s="8" t="s">
        <v>85</v>
      </c>
      <c r="D249" s="1">
        <v>7370</v>
      </c>
      <c r="F249" s="1">
        <v>85</v>
      </c>
      <c r="G249" s="1">
        <v>34</v>
      </c>
      <c r="H249" s="1">
        <v>80</v>
      </c>
      <c r="I249" s="1">
        <v>33</v>
      </c>
      <c r="J249" s="1">
        <v>63</v>
      </c>
      <c r="K249" s="1">
        <f t="shared" si="236"/>
        <v>8177</v>
      </c>
      <c r="L249" s="1">
        <f t="shared" si="237"/>
        <v>20212.3</v>
      </c>
      <c r="M249" s="1">
        <f t="shared" si="238"/>
        <v>20603.316</v>
      </c>
      <c r="N249" s="1">
        <f t="shared" si="239"/>
        <v>20789.796</v>
      </c>
      <c r="O249" s="1">
        <f t="shared" si="221"/>
        <v>9470</v>
      </c>
      <c r="P249" s="1">
        <v>2520</v>
      </c>
      <c r="Q249" s="1">
        <v>2000</v>
      </c>
      <c r="R249" s="11" t="s">
        <v>80</v>
      </c>
      <c r="S249" s="13">
        <v>2598</v>
      </c>
      <c r="T249" s="13">
        <v>2225</v>
      </c>
      <c r="U249" s="13">
        <v>1738</v>
      </c>
      <c r="V249" s="14">
        <f>S250+T249+U249</f>
        <v>6561</v>
      </c>
      <c r="W249" s="13">
        <f>1184*2</f>
        <v>2368</v>
      </c>
      <c r="X249" s="13">
        <v>142.5</v>
      </c>
      <c r="Y249" s="13">
        <v>147.5</v>
      </c>
      <c r="Z249" s="13">
        <v>80</v>
      </c>
      <c r="AA249" s="11">
        <f t="shared" si="233"/>
        <v>7370</v>
      </c>
      <c r="AB249" s="12">
        <f t="shared" si="206"/>
        <v>1245.65</v>
      </c>
      <c r="AC249" s="18">
        <f t="shared" si="227"/>
        <v>11715.3</v>
      </c>
      <c r="AD249" s="17">
        <f t="shared" si="240"/>
        <v>12106.316</v>
      </c>
      <c r="AE249" s="17">
        <f t="shared" si="241"/>
        <v>12292.796</v>
      </c>
      <c r="AF249" s="19">
        <v>55</v>
      </c>
      <c r="AG249" s="13">
        <v>24</v>
      </c>
      <c r="AH249" s="13">
        <v>25</v>
      </c>
      <c r="AI249" s="13">
        <v>8</v>
      </c>
      <c r="AJ249" s="21">
        <v>43</v>
      </c>
      <c r="AK249" s="21">
        <v>4</v>
      </c>
      <c r="AL249" s="21">
        <v>2.5</v>
      </c>
      <c r="AM249" s="21">
        <v>4.2</v>
      </c>
      <c r="AN249" s="13">
        <v>3.4</v>
      </c>
      <c r="AO249" s="13">
        <v>5</v>
      </c>
      <c r="AP249" s="13">
        <v>35</v>
      </c>
      <c r="AQ249" s="11">
        <f t="shared" si="234"/>
        <v>7370</v>
      </c>
      <c r="AR249" s="13">
        <f t="shared" si="254"/>
        <v>577.496</v>
      </c>
      <c r="AS249" s="13">
        <f t="shared" si="255"/>
        <v>391.016</v>
      </c>
      <c r="AT249" s="1">
        <f t="shared" si="242"/>
        <v>85</v>
      </c>
      <c r="AU249" s="1">
        <f t="shared" si="243"/>
        <v>34</v>
      </c>
      <c r="AV249" s="1" t="str">
        <f t="shared" si="256"/>
        <v>125</v>
      </c>
      <c r="AW249" s="1">
        <f t="shared" si="244"/>
        <v>4250</v>
      </c>
      <c r="AX249" s="1">
        <f t="shared" si="245"/>
        <v>80</v>
      </c>
      <c r="AY249" s="1">
        <f t="shared" si="246"/>
        <v>33</v>
      </c>
      <c r="AZ249" s="1" t="str">
        <f t="shared" si="257"/>
        <v>119</v>
      </c>
      <c r="BA249" s="1">
        <f t="shared" si="247"/>
        <v>3927</v>
      </c>
      <c r="BB249" s="1">
        <f t="shared" si="248"/>
        <v>8177</v>
      </c>
      <c r="BC249" s="1">
        <f t="shared" si="249"/>
        <v>63</v>
      </c>
      <c r="BE249" s="1" t="str">
        <f t="shared" si="250"/>
        <v>320</v>
      </c>
      <c r="BI249" s="1">
        <f t="shared" si="251"/>
        <v>20212.3</v>
      </c>
      <c r="BJ249" s="1">
        <f t="shared" si="252"/>
        <v>20603.316</v>
      </c>
      <c r="BK249" s="1">
        <f t="shared" si="253"/>
        <v>20789.796</v>
      </c>
      <c r="BM249" s="1" t="e">
        <f>BI249*#REF!*BL249/1000</f>
        <v>#REF!</v>
      </c>
      <c r="BN249" s="1" t="e">
        <f>BJ249*#REF!*BL249/1000</f>
        <v>#REF!</v>
      </c>
      <c r="BO249" s="1" t="e">
        <f>BK249*#REF!*BL249/1000</f>
        <v>#REF!</v>
      </c>
      <c r="BP249" s="3">
        <v>0.6</v>
      </c>
      <c r="BR249" s="1">
        <f t="shared" si="203"/>
        <v>0</v>
      </c>
      <c r="BS249" s="1">
        <f t="shared" si="204"/>
        <v>0</v>
      </c>
      <c r="BT249" s="1">
        <f t="shared" si="205"/>
        <v>0</v>
      </c>
    </row>
    <row r="250" spans="1:72">
      <c r="A250" s="1">
        <v>247</v>
      </c>
      <c r="B250" s="8" t="s">
        <v>85</v>
      </c>
      <c r="D250" s="1">
        <v>7370</v>
      </c>
      <c r="F250" s="1">
        <v>85</v>
      </c>
      <c r="G250" s="1">
        <v>34</v>
      </c>
      <c r="H250" s="1">
        <v>80</v>
      </c>
      <c r="I250" s="1">
        <v>33</v>
      </c>
      <c r="J250" s="1">
        <v>107</v>
      </c>
      <c r="K250" s="1">
        <f t="shared" si="236"/>
        <v>8177</v>
      </c>
      <c r="L250" s="1">
        <f t="shared" si="237"/>
        <v>21255.3</v>
      </c>
      <c r="M250" s="1">
        <f t="shared" si="238"/>
        <v>21646.316</v>
      </c>
      <c r="N250" s="1">
        <f t="shared" si="239"/>
        <v>21832.796</v>
      </c>
      <c r="O250" s="1">
        <f t="shared" si="221"/>
        <v>9470</v>
      </c>
      <c r="P250" s="1">
        <v>2520</v>
      </c>
      <c r="Q250" s="1">
        <v>2000</v>
      </c>
      <c r="R250" s="11" t="s">
        <v>81</v>
      </c>
      <c r="S250" s="13">
        <v>2598</v>
      </c>
      <c r="T250" s="13">
        <v>2225</v>
      </c>
      <c r="U250" s="13">
        <v>1738</v>
      </c>
      <c r="V250" s="14">
        <f t="shared" si="235"/>
        <v>6561</v>
      </c>
      <c r="W250" s="13">
        <f>1620*2</f>
        <v>3240</v>
      </c>
      <c r="X250" s="13">
        <v>142.5</v>
      </c>
      <c r="Y250" s="13">
        <v>147.5</v>
      </c>
      <c r="Z250" s="13">
        <v>80</v>
      </c>
      <c r="AA250" s="11">
        <f t="shared" si="233"/>
        <v>7370</v>
      </c>
      <c r="AB250" s="12">
        <f t="shared" si="206"/>
        <v>1245.65</v>
      </c>
      <c r="AC250" s="18">
        <f t="shared" si="227"/>
        <v>12587.3</v>
      </c>
      <c r="AD250" s="17">
        <f t="shared" si="240"/>
        <v>12978.316</v>
      </c>
      <c r="AE250" s="17">
        <f t="shared" si="241"/>
        <v>13164.796</v>
      </c>
      <c r="AF250" s="19">
        <v>55</v>
      </c>
      <c r="AG250" s="13">
        <v>24</v>
      </c>
      <c r="AH250" s="13">
        <v>25</v>
      </c>
      <c r="AI250" s="13">
        <v>8</v>
      </c>
      <c r="AJ250" s="21">
        <v>43</v>
      </c>
      <c r="AK250" s="21">
        <v>4</v>
      </c>
      <c r="AL250" s="21">
        <v>2.5</v>
      </c>
      <c r="AM250" s="21">
        <v>4.2</v>
      </c>
      <c r="AN250" s="13">
        <v>3.4</v>
      </c>
      <c r="AO250" s="13">
        <v>5</v>
      </c>
      <c r="AP250" s="13">
        <v>35</v>
      </c>
      <c r="AQ250" s="11">
        <f t="shared" si="234"/>
        <v>7370</v>
      </c>
      <c r="AR250" s="13">
        <f t="shared" si="254"/>
        <v>577.496</v>
      </c>
      <c r="AS250" s="13">
        <f t="shared" si="255"/>
        <v>391.016</v>
      </c>
      <c r="AT250" s="1">
        <f t="shared" si="242"/>
        <v>85</v>
      </c>
      <c r="AU250" s="1">
        <f t="shared" si="243"/>
        <v>34</v>
      </c>
      <c r="AV250" s="1" t="str">
        <f t="shared" si="256"/>
        <v>125</v>
      </c>
      <c r="AW250" s="1">
        <f t="shared" si="244"/>
        <v>4250</v>
      </c>
      <c r="AX250" s="1">
        <f t="shared" si="245"/>
        <v>80</v>
      </c>
      <c r="AY250" s="1">
        <f t="shared" si="246"/>
        <v>33</v>
      </c>
      <c r="AZ250" s="1" t="str">
        <f t="shared" si="257"/>
        <v>119</v>
      </c>
      <c r="BA250" s="1">
        <f t="shared" si="247"/>
        <v>3927</v>
      </c>
      <c r="BB250" s="1">
        <f t="shared" si="248"/>
        <v>8177</v>
      </c>
      <c r="BC250" s="1">
        <f t="shared" si="249"/>
        <v>107</v>
      </c>
      <c r="BE250" s="1" t="str">
        <f t="shared" si="250"/>
        <v>491</v>
      </c>
      <c r="BI250" s="1">
        <f t="shared" si="251"/>
        <v>21255.3</v>
      </c>
      <c r="BJ250" s="1">
        <f t="shared" si="252"/>
        <v>21646.316</v>
      </c>
      <c r="BK250" s="1">
        <f t="shared" si="253"/>
        <v>21832.796</v>
      </c>
      <c r="BM250" s="1" t="e">
        <f>BI250*#REF!*BL250/1000</f>
        <v>#REF!</v>
      </c>
      <c r="BN250" s="1" t="e">
        <f>BJ250*#REF!*BL250/1000</f>
        <v>#REF!</v>
      </c>
      <c r="BO250" s="1" t="e">
        <f>BK250*#REF!*BL250/1000</f>
        <v>#REF!</v>
      </c>
      <c r="BP250" s="3">
        <v>0.6</v>
      </c>
      <c r="BR250" s="1">
        <f t="shared" si="203"/>
        <v>0</v>
      </c>
      <c r="BS250" s="1">
        <f t="shared" si="204"/>
        <v>0</v>
      </c>
      <c r="BT250" s="1">
        <f t="shared" si="205"/>
        <v>0</v>
      </c>
    </row>
    <row r="251" spans="1:72">
      <c r="A251" s="1">
        <v>248</v>
      </c>
      <c r="B251" s="8" t="s">
        <v>85</v>
      </c>
      <c r="D251" s="1">
        <v>7370</v>
      </c>
      <c r="F251" s="1">
        <v>85</v>
      </c>
      <c r="G251" s="1">
        <v>34</v>
      </c>
      <c r="H251" s="1">
        <v>80</v>
      </c>
      <c r="I251" s="1">
        <v>33</v>
      </c>
      <c r="J251" s="1">
        <v>107</v>
      </c>
      <c r="K251" s="1">
        <f t="shared" si="236"/>
        <v>8177</v>
      </c>
      <c r="L251" s="1">
        <f t="shared" si="237"/>
        <v>21475.3</v>
      </c>
      <c r="M251" s="1">
        <f t="shared" si="238"/>
        <v>21866.316</v>
      </c>
      <c r="N251" s="1">
        <f t="shared" si="239"/>
        <v>22052.796</v>
      </c>
      <c r="O251" s="1">
        <f t="shared" si="221"/>
        <v>9470</v>
      </c>
      <c r="P251" s="1">
        <v>2520</v>
      </c>
      <c r="Q251" s="1">
        <v>2000</v>
      </c>
      <c r="R251" s="11" t="s">
        <v>86</v>
      </c>
      <c r="S251" s="13">
        <v>2598</v>
      </c>
      <c r="T251" s="13">
        <v>2225</v>
      </c>
      <c r="U251" s="13">
        <v>1738</v>
      </c>
      <c r="V251" s="14">
        <f t="shared" si="235"/>
        <v>6561</v>
      </c>
      <c r="W251" s="13">
        <f>1730*2</f>
        <v>3460</v>
      </c>
      <c r="X251" s="13">
        <v>142.5</v>
      </c>
      <c r="Y251" s="13">
        <v>147.5</v>
      </c>
      <c r="Z251" s="13">
        <v>80</v>
      </c>
      <c r="AA251" s="11">
        <f t="shared" si="233"/>
        <v>7370</v>
      </c>
      <c r="AB251" s="12">
        <f t="shared" si="206"/>
        <v>1245.65</v>
      </c>
      <c r="AC251" s="18">
        <f t="shared" si="227"/>
        <v>12807.3</v>
      </c>
      <c r="AD251" s="17">
        <f t="shared" si="240"/>
        <v>13198.316</v>
      </c>
      <c r="AE251" s="17">
        <f t="shared" si="241"/>
        <v>13384.796</v>
      </c>
      <c r="AF251" s="19">
        <v>55</v>
      </c>
      <c r="AG251" s="13">
        <v>24</v>
      </c>
      <c r="AH251" s="13">
        <v>25</v>
      </c>
      <c r="AI251" s="13">
        <v>8</v>
      </c>
      <c r="AJ251" s="21">
        <v>43</v>
      </c>
      <c r="AK251" s="21">
        <v>4</v>
      </c>
      <c r="AL251" s="21">
        <v>2.5</v>
      </c>
      <c r="AM251" s="21">
        <v>4.2</v>
      </c>
      <c r="AN251" s="13">
        <v>3.4</v>
      </c>
      <c r="AO251" s="13">
        <v>5</v>
      </c>
      <c r="AP251" s="13">
        <v>35</v>
      </c>
      <c r="AQ251" s="11">
        <f t="shared" si="234"/>
        <v>7370</v>
      </c>
      <c r="AR251" s="13">
        <f t="shared" si="254"/>
        <v>577.496</v>
      </c>
      <c r="AS251" s="13">
        <f t="shared" si="255"/>
        <v>391.016</v>
      </c>
      <c r="AT251" s="1">
        <f t="shared" si="242"/>
        <v>85</v>
      </c>
      <c r="AU251" s="1">
        <f t="shared" si="243"/>
        <v>34</v>
      </c>
      <c r="AV251" s="1" t="str">
        <f t="shared" si="256"/>
        <v>125</v>
      </c>
      <c r="AW251" s="1">
        <f t="shared" si="244"/>
        <v>4250</v>
      </c>
      <c r="AX251" s="1">
        <f t="shared" si="245"/>
        <v>80</v>
      </c>
      <c r="AY251" s="1">
        <f t="shared" si="246"/>
        <v>33</v>
      </c>
      <c r="AZ251" s="1" t="str">
        <f t="shared" si="257"/>
        <v>119</v>
      </c>
      <c r="BA251" s="1">
        <f t="shared" si="247"/>
        <v>3927</v>
      </c>
      <c r="BB251" s="1">
        <f t="shared" si="248"/>
        <v>8177</v>
      </c>
      <c r="BC251" s="1">
        <f t="shared" si="249"/>
        <v>107</v>
      </c>
      <c r="BE251" s="1" t="str">
        <f t="shared" si="250"/>
        <v>491</v>
      </c>
      <c r="BI251" s="1">
        <f t="shared" si="251"/>
        <v>21475.3</v>
      </c>
      <c r="BJ251" s="1">
        <f t="shared" si="252"/>
        <v>21866.316</v>
      </c>
      <c r="BK251" s="1">
        <f t="shared" si="253"/>
        <v>22052.796</v>
      </c>
      <c r="BM251" s="1" t="e">
        <f>BI251*#REF!*BL251/1000</f>
        <v>#REF!</v>
      </c>
      <c r="BN251" s="1" t="e">
        <f>BJ251*#REF!*BL251/1000</f>
        <v>#REF!</v>
      </c>
      <c r="BO251" s="1" t="e">
        <f>BK251*#REF!*BL251/1000</f>
        <v>#REF!</v>
      </c>
      <c r="BP251" s="3">
        <v>0.6</v>
      </c>
      <c r="BR251" s="1">
        <f t="shared" si="203"/>
        <v>0</v>
      </c>
      <c r="BS251" s="1">
        <f t="shared" si="204"/>
        <v>0</v>
      </c>
      <c r="BT251" s="1">
        <f t="shared" si="205"/>
        <v>0</v>
      </c>
    </row>
    <row r="252" spans="1:72">
      <c r="A252" s="1">
        <v>249</v>
      </c>
      <c r="B252" s="8" t="s">
        <v>85</v>
      </c>
      <c r="D252" s="1">
        <v>7370</v>
      </c>
      <c r="F252" s="1">
        <v>85</v>
      </c>
      <c r="G252" s="1">
        <v>34</v>
      </c>
      <c r="H252" s="1">
        <v>80</v>
      </c>
      <c r="I252" s="1">
        <v>33</v>
      </c>
      <c r="J252" s="1">
        <v>63</v>
      </c>
      <c r="K252" s="1">
        <f t="shared" si="236"/>
        <v>8177</v>
      </c>
      <c r="L252" s="1">
        <f t="shared" si="237"/>
        <v>21663.52</v>
      </c>
      <c r="M252" s="1">
        <f t="shared" si="238"/>
        <v>22054.536</v>
      </c>
      <c r="N252" s="1">
        <f t="shared" si="239"/>
        <v>22241.016</v>
      </c>
      <c r="O252" s="1">
        <f t="shared" si="221"/>
        <v>9470</v>
      </c>
      <c r="P252" s="1">
        <v>2520</v>
      </c>
      <c r="Q252" s="1">
        <v>2000</v>
      </c>
      <c r="R252" s="11" t="s">
        <v>83</v>
      </c>
      <c r="S252" s="13">
        <v>2752</v>
      </c>
      <c r="T252" s="13">
        <v>2596</v>
      </c>
      <c r="U252" s="13">
        <v>1995</v>
      </c>
      <c r="V252" s="14">
        <f t="shared" si="235"/>
        <v>7343</v>
      </c>
      <c r="W252" s="13">
        <v>2800</v>
      </c>
      <c r="X252" s="13">
        <v>157</v>
      </c>
      <c r="Y252" s="13">
        <v>147.5</v>
      </c>
      <c r="Z252" s="13">
        <v>80</v>
      </c>
      <c r="AA252" s="11">
        <f t="shared" si="233"/>
        <v>7370</v>
      </c>
      <c r="AB252" s="12">
        <f t="shared" si="206"/>
        <v>1364.26</v>
      </c>
      <c r="AC252" s="18">
        <f t="shared" si="227"/>
        <v>13166.52</v>
      </c>
      <c r="AD252" s="17">
        <f t="shared" si="240"/>
        <v>13557.536</v>
      </c>
      <c r="AE252" s="17">
        <f t="shared" si="241"/>
        <v>13744.016</v>
      </c>
      <c r="AF252" s="19">
        <v>55</v>
      </c>
      <c r="AG252" s="13">
        <v>24</v>
      </c>
      <c r="AH252" s="13">
        <v>25</v>
      </c>
      <c r="AI252" s="13">
        <v>8</v>
      </c>
      <c r="AJ252" s="21">
        <v>43</v>
      </c>
      <c r="AK252" s="21">
        <v>4</v>
      </c>
      <c r="AL252" s="21">
        <v>2.5</v>
      </c>
      <c r="AM252" s="21">
        <v>4.2</v>
      </c>
      <c r="AN252" s="13">
        <v>3.4</v>
      </c>
      <c r="AO252" s="13">
        <v>5</v>
      </c>
      <c r="AP252" s="13">
        <v>35</v>
      </c>
      <c r="AQ252" s="11">
        <f t="shared" si="234"/>
        <v>7370</v>
      </c>
      <c r="AR252" s="13">
        <f t="shared" si="254"/>
        <v>577.496</v>
      </c>
      <c r="AS252" s="13">
        <f t="shared" si="255"/>
        <v>391.016</v>
      </c>
      <c r="AT252" s="1">
        <f t="shared" si="242"/>
        <v>85</v>
      </c>
      <c r="AU252" s="1">
        <f t="shared" si="243"/>
        <v>34</v>
      </c>
      <c r="AV252" s="1" t="str">
        <f t="shared" si="256"/>
        <v>125</v>
      </c>
      <c r="AW252" s="1">
        <f t="shared" si="244"/>
        <v>4250</v>
      </c>
      <c r="AX252" s="1">
        <f t="shared" si="245"/>
        <v>80</v>
      </c>
      <c r="AY252" s="1">
        <f t="shared" si="246"/>
        <v>33</v>
      </c>
      <c r="AZ252" s="1" t="str">
        <f t="shared" si="257"/>
        <v>119</v>
      </c>
      <c r="BA252" s="1">
        <f t="shared" si="247"/>
        <v>3927</v>
      </c>
      <c r="BB252" s="1">
        <f t="shared" si="248"/>
        <v>8177</v>
      </c>
      <c r="BC252" s="1">
        <f t="shared" si="249"/>
        <v>63</v>
      </c>
      <c r="BE252" s="1" t="str">
        <f t="shared" si="250"/>
        <v>320</v>
      </c>
      <c r="BI252" s="1">
        <f t="shared" si="251"/>
        <v>21663.52</v>
      </c>
      <c r="BJ252" s="1">
        <f t="shared" si="252"/>
        <v>22054.536</v>
      </c>
      <c r="BK252" s="1">
        <f t="shared" si="253"/>
        <v>22241.016</v>
      </c>
      <c r="BM252" s="1" t="e">
        <f>BI252*#REF!*BL252/1000</f>
        <v>#REF!</v>
      </c>
      <c r="BN252" s="1" t="e">
        <f>BJ252*#REF!*BL252/1000</f>
        <v>#REF!</v>
      </c>
      <c r="BO252" s="1" t="e">
        <f>BK252*#REF!*BL252/1000</f>
        <v>#REF!</v>
      </c>
      <c r="BP252" s="3">
        <v>0.54</v>
      </c>
      <c r="BR252" s="1">
        <f t="shared" si="203"/>
        <v>0</v>
      </c>
      <c r="BS252" s="1">
        <f t="shared" si="204"/>
        <v>0</v>
      </c>
      <c r="BT252" s="1">
        <f t="shared" si="205"/>
        <v>0</v>
      </c>
    </row>
    <row r="253" spans="1:72">
      <c r="A253" s="1">
        <v>250</v>
      </c>
      <c r="B253" s="8" t="s">
        <v>85</v>
      </c>
      <c r="D253" s="1">
        <v>7370</v>
      </c>
      <c r="F253" s="1">
        <v>85</v>
      </c>
      <c r="G253" s="1">
        <v>34</v>
      </c>
      <c r="H253" s="1">
        <v>80</v>
      </c>
      <c r="I253" s="1">
        <v>33</v>
      </c>
      <c r="J253" s="1">
        <v>107</v>
      </c>
      <c r="K253" s="1">
        <f t="shared" si="236"/>
        <v>8177</v>
      </c>
      <c r="L253" s="1">
        <f t="shared" si="237"/>
        <v>23402.52</v>
      </c>
      <c r="M253" s="1">
        <f t="shared" si="238"/>
        <v>23793.536</v>
      </c>
      <c r="N253" s="1">
        <f t="shared" si="239"/>
        <v>23980.016</v>
      </c>
      <c r="O253" s="1">
        <f t="shared" si="221"/>
        <v>9470</v>
      </c>
      <c r="P253" s="1">
        <v>2520</v>
      </c>
      <c r="Q253" s="1">
        <v>2000</v>
      </c>
      <c r="R253" s="11" t="s">
        <v>87</v>
      </c>
      <c r="S253" s="13">
        <v>2752</v>
      </c>
      <c r="T253" s="13">
        <v>2596</v>
      </c>
      <c r="U253" s="13">
        <v>1995</v>
      </c>
      <c r="V253" s="14">
        <f t="shared" si="235"/>
        <v>7343</v>
      </c>
      <c r="W253" s="13">
        <f>2184*2</f>
        <v>4368</v>
      </c>
      <c r="X253" s="13">
        <v>157</v>
      </c>
      <c r="Y253" s="13">
        <v>147.5</v>
      </c>
      <c r="Z253" s="13">
        <v>80</v>
      </c>
      <c r="AA253" s="11">
        <f t="shared" si="233"/>
        <v>7370</v>
      </c>
      <c r="AB253" s="12">
        <f t="shared" si="206"/>
        <v>1364.26</v>
      </c>
      <c r="AC253" s="18">
        <f t="shared" si="227"/>
        <v>14734.52</v>
      </c>
      <c r="AD253" s="17">
        <f t="shared" si="240"/>
        <v>15125.536</v>
      </c>
      <c r="AE253" s="17">
        <f t="shared" si="241"/>
        <v>15312.016</v>
      </c>
      <c r="AF253" s="19">
        <v>55</v>
      </c>
      <c r="AG253" s="13">
        <v>24</v>
      </c>
      <c r="AH253" s="13">
        <v>25</v>
      </c>
      <c r="AI253" s="13">
        <v>8</v>
      </c>
      <c r="AJ253" s="21">
        <v>43</v>
      </c>
      <c r="AK253" s="21">
        <v>4</v>
      </c>
      <c r="AL253" s="21">
        <v>2.5</v>
      </c>
      <c r="AM253" s="21">
        <v>4.2</v>
      </c>
      <c r="AN253" s="13">
        <v>3.4</v>
      </c>
      <c r="AO253" s="13">
        <v>5</v>
      </c>
      <c r="AP253" s="13">
        <v>35</v>
      </c>
      <c r="AQ253" s="11">
        <f t="shared" si="234"/>
        <v>7370</v>
      </c>
      <c r="AR253" s="13">
        <f t="shared" si="254"/>
        <v>577.496</v>
      </c>
      <c r="AS253" s="13">
        <f t="shared" si="255"/>
        <v>391.016</v>
      </c>
      <c r="AT253" s="1">
        <f t="shared" si="242"/>
        <v>85</v>
      </c>
      <c r="AU253" s="1">
        <f t="shared" si="243"/>
        <v>34</v>
      </c>
      <c r="AV253" s="1" t="str">
        <f t="shared" si="256"/>
        <v>125</v>
      </c>
      <c r="AW253" s="1">
        <f t="shared" si="244"/>
        <v>4250</v>
      </c>
      <c r="AX253" s="1">
        <f t="shared" si="245"/>
        <v>80</v>
      </c>
      <c r="AY253" s="1">
        <f t="shared" si="246"/>
        <v>33</v>
      </c>
      <c r="AZ253" s="1" t="str">
        <f t="shared" si="257"/>
        <v>119</v>
      </c>
      <c r="BA253" s="1">
        <f t="shared" si="247"/>
        <v>3927</v>
      </c>
      <c r="BB253" s="1">
        <f t="shared" si="248"/>
        <v>8177</v>
      </c>
      <c r="BC253" s="1">
        <f t="shared" si="249"/>
        <v>107</v>
      </c>
      <c r="BE253" s="1" t="str">
        <f t="shared" si="250"/>
        <v>491</v>
      </c>
      <c r="BI253" s="1">
        <f t="shared" si="251"/>
        <v>23402.52</v>
      </c>
      <c r="BJ253" s="1">
        <f t="shared" si="252"/>
        <v>23793.536</v>
      </c>
      <c r="BK253" s="1">
        <f t="shared" si="253"/>
        <v>23980.016</v>
      </c>
      <c r="BM253" s="1" t="e">
        <f>BI253*#REF!*BL253/1000</f>
        <v>#REF!</v>
      </c>
      <c r="BN253" s="1" t="e">
        <f>BJ253*#REF!*BL253/1000</f>
        <v>#REF!</v>
      </c>
      <c r="BO253" s="1" t="e">
        <f>BK253*#REF!*BL253/1000</f>
        <v>#REF!</v>
      </c>
      <c r="BP253" s="3">
        <v>0.53</v>
      </c>
      <c r="BR253" s="1">
        <f t="shared" si="203"/>
        <v>0</v>
      </c>
      <c r="BS253" s="1">
        <f t="shared" si="204"/>
        <v>0</v>
      </c>
      <c r="BT253" s="1">
        <f t="shared" si="205"/>
        <v>0</v>
      </c>
    </row>
    <row r="254" spans="1:72">
      <c r="A254" s="1">
        <v>251</v>
      </c>
      <c r="B254" s="8" t="s">
        <v>85</v>
      </c>
      <c r="D254" s="1">
        <v>7370</v>
      </c>
      <c r="F254" s="1">
        <v>85</v>
      </c>
      <c r="G254" s="1">
        <v>34</v>
      </c>
      <c r="H254" s="1">
        <v>80</v>
      </c>
      <c r="I254" s="1">
        <v>33</v>
      </c>
      <c r="J254" s="1">
        <v>107</v>
      </c>
      <c r="K254" s="1">
        <f t="shared" si="236"/>
        <v>8177</v>
      </c>
      <c r="L254" s="1">
        <f t="shared" si="237"/>
        <v>23754.52</v>
      </c>
      <c r="M254" s="1">
        <f t="shared" si="238"/>
        <v>24145.536</v>
      </c>
      <c r="N254" s="1">
        <f t="shared" si="239"/>
        <v>24332.016</v>
      </c>
      <c r="O254" s="1">
        <f t="shared" si="221"/>
        <v>9470</v>
      </c>
      <c r="P254" s="1">
        <v>2520</v>
      </c>
      <c r="Q254" s="1">
        <v>2000</v>
      </c>
      <c r="R254" s="11" t="s">
        <v>82</v>
      </c>
      <c r="S254" s="13">
        <v>2752</v>
      </c>
      <c r="T254" s="13">
        <v>2596</v>
      </c>
      <c r="U254" s="13">
        <v>1995</v>
      </c>
      <c r="V254" s="14">
        <f t="shared" si="235"/>
        <v>7343</v>
      </c>
      <c r="W254" s="13">
        <f>2360*2</f>
        <v>4720</v>
      </c>
      <c r="X254" s="13">
        <v>157</v>
      </c>
      <c r="Y254" s="13">
        <v>147.5</v>
      </c>
      <c r="Z254" s="13">
        <v>80</v>
      </c>
      <c r="AA254" s="11">
        <f t="shared" si="233"/>
        <v>7370</v>
      </c>
      <c r="AB254" s="12">
        <f t="shared" si="206"/>
        <v>1364.26</v>
      </c>
      <c r="AC254" s="18">
        <f t="shared" si="227"/>
        <v>15086.52</v>
      </c>
      <c r="AD254" s="17">
        <f t="shared" si="240"/>
        <v>15477.536</v>
      </c>
      <c r="AE254" s="17">
        <f t="shared" si="241"/>
        <v>15664.016</v>
      </c>
      <c r="AF254" s="19">
        <v>55</v>
      </c>
      <c r="AG254" s="13">
        <v>24</v>
      </c>
      <c r="AH254" s="13">
        <v>25</v>
      </c>
      <c r="AI254" s="13">
        <v>8</v>
      </c>
      <c r="AJ254" s="21">
        <v>43</v>
      </c>
      <c r="AK254" s="21">
        <v>4</v>
      </c>
      <c r="AL254" s="21">
        <v>2.5</v>
      </c>
      <c r="AM254" s="21">
        <v>4.2</v>
      </c>
      <c r="AN254" s="13">
        <v>3.4</v>
      </c>
      <c r="AO254" s="13">
        <v>5</v>
      </c>
      <c r="AP254" s="13">
        <v>35</v>
      </c>
      <c r="AQ254" s="11">
        <f t="shared" si="234"/>
        <v>7370</v>
      </c>
      <c r="AR254" s="13">
        <f t="shared" si="254"/>
        <v>577.496</v>
      </c>
      <c r="AS254" s="13">
        <f t="shared" si="255"/>
        <v>391.016</v>
      </c>
      <c r="AT254" s="1">
        <f t="shared" si="242"/>
        <v>85</v>
      </c>
      <c r="AU254" s="1">
        <f t="shared" si="243"/>
        <v>34</v>
      </c>
      <c r="AV254" s="1" t="str">
        <f t="shared" si="256"/>
        <v>125</v>
      </c>
      <c r="AW254" s="1">
        <f t="shared" si="244"/>
        <v>4250</v>
      </c>
      <c r="AX254" s="1">
        <f t="shared" si="245"/>
        <v>80</v>
      </c>
      <c r="AY254" s="1">
        <f t="shared" si="246"/>
        <v>33</v>
      </c>
      <c r="AZ254" s="1" t="str">
        <f t="shared" si="257"/>
        <v>119</v>
      </c>
      <c r="BA254" s="1">
        <f t="shared" si="247"/>
        <v>3927</v>
      </c>
      <c r="BB254" s="1">
        <f t="shared" si="248"/>
        <v>8177</v>
      </c>
      <c r="BC254" s="1">
        <f t="shared" si="249"/>
        <v>107</v>
      </c>
      <c r="BE254" s="1" t="str">
        <f t="shared" si="250"/>
        <v>491</v>
      </c>
      <c r="BI254" s="1">
        <f t="shared" si="251"/>
        <v>23754.52</v>
      </c>
      <c r="BJ254" s="1">
        <f t="shared" si="252"/>
        <v>24145.536</v>
      </c>
      <c r="BK254" s="1">
        <f t="shared" si="253"/>
        <v>24332.016</v>
      </c>
      <c r="BM254" s="1" t="e">
        <f>BI254*#REF!*BL254/1000</f>
        <v>#REF!</v>
      </c>
      <c r="BN254" s="1" t="e">
        <f>BJ254*#REF!*BL254/1000</f>
        <v>#REF!</v>
      </c>
      <c r="BO254" s="1" t="e">
        <f>BK254*#REF!*BL254/1000</f>
        <v>#REF!</v>
      </c>
      <c r="BP254" s="3">
        <v>0.51</v>
      </c>
      <c r="BR254" s="1">
        <f t="shared" si="203"/>
        <v>0</v>
      </c>
      <c r="BS254" s="1">
        <f t="shared" si="204"/>
        <v>0</v>
      </c>
      <c r="BT254" s="1">
        <f t="shared" si="205"/>
        <v>0</v>
      </c>
    </row>
    <row r="255" spans="1:72">
      <c r="A255" s="1">
        <v>252</v>
      </c>
      <c r="B255" s="8" t="s">
        <v>85</v>
      </c>
      <c r="C255" s="1">
        <v>350</v>
      </c>
      <c r="D255" s="1">
        <v>8250</v>
      </c>
      <c r="F255" s="1">
        <v>85</v>
      </c>
      <c r="G255" s="1">
        <v>39</v>
      </c>
      <c r="H255" s="1">
        <v>80</v>
      </c>
      <c r="I255" s="1">
        <v>38</v>
      </c>
      <c r="J255" s="1">
        <v>25</v>
      </c>
      <c r="K255" s="1">
        <f t="shared" si="236"/>
        <v>9397</v>
      </c>
      <c r="L255" s="1">
        <f t="shared" si="237"/>
        <v>17461.36</v>
      </c>
      <c r="M255" s="1">
        <f t="shared" si="238"/>
        <v>17872.44</v>
      </c>
      <c r="N255" s="1">
        <f t="shared" si="239"/>
        <v>18080.04</v>
      </c>
      <c r="O255" s="1">
        <f t="shared" si="221"/>
        <v>10350</v>
      </c>
      <c r="P255" s="1">
        <v>2520</v>
      </c>
      <c r="Q255" s="1">
        <v>2000</v>
      </c>
      <c r="R255" s="11">
        <v>320</v>
      </c>
      <c r="S255" s="13">
        <v>1888</v>
      </c>
      <c r="T255" s="13">
        <v>1213</v>
      </c>
      <c r="U255" s="13">
        <v>1287</v>
      </c>
      <c r="V255" s="14">
        <f t="shared" si="235"/>
        <v>4388</v>
      </c>
      <c r="W255" s="13">
        <v>740</v>
      </c>
      <c r="X255" s="13">
        <f>256/2</f>
        <v>128</v>
      </c>
      <c r="Y255" s="13">
        <v>147.5</v>
      </c>
      <c r="Z255" s="13">
        <v>70</v>
      </c>
      <c r="AA255" s="11">
        <f t="shared" si="233"/>
        <v>8250</v>
      </c>
      <c r="AB255" s="12">
        <f t="shared" si="206"/>
        <v>1229.68</v>
      </c>
      <c r="AC255" s="18">
        <f t="shared" si="227"/>
        <v>7882.36</v>
      </c>
      <c r="AD255" s="17">
        <f t="shared" si="240"/>
        <v>8293.44</v>
      </c>
      <c r="AE255" s="17">
        <f t="shared" si="241"/>
        <v>8501.04</v>
      </c>
      <c r="AF255" s="19">
        <v>55</v>
      </c>
      <c r="AG255" s="13">
        <v>24</v>
      </c>
      <c r="AH255" s="13">
        <v>25</v>
      </c>
      <c r="AI255" s="13">
        <v>8</v>
      </c>
      <c r="AJ255" s="21">
        <v>43</v>
      </c>
      <c r="AK255" s="21">
        <v>4</v>
      </c>
      <c r="AL255" s="21">
        <v>2.5</v>
      </c>
      <c r="AM255" s="21">
        <v>4.2</v>
      </c>
      <c r="AN255" s="13">
        <v>3.4</v>
      </c>
      <c r="AO255" s="13">
        <v>5</v>
      </c>
      <c r="AP255" s="13">
        <v>35</v>
      </c>
      <c r="AQ255" s="11">
        <f t="shared" si="234"/>
        <v>8250</v>
      </c>
      <c r="AR255" s="13">
        <f t="shared" si="254"/>
        <v>618.68</v>
      </c>
      <c r="AS255" s="13">
        <f t="shared" si="255"/>
        <v>411.08</v>
      </c>
      <c r="AT255" s="1">
        <f t="shared" si="242"/>
        <v>85</v>
      </c>
      <c r="AU255" s="1">
        <f t="shared" si="243"/>
        <v>39</v>
      </c>
      <c r="AV255" s="1" t="str">
        <f t="shared" si="256"/>
        <v>125</v>
      </c>
      <c r="AW255" s="1">
        <f t="shared" si="244"/>
        <v>4875</v>
      </c>
      <c r="AX255" s="1">
        <f t="shared" si="245"/>
        <v>80</v>
      </c>
      <c r="AY255" s="1">
        <f t="shared" si="246"/>
        <v>38</v>
      </c>
      <c r="AZ255" s="1" t="str">
        <f t="shared" si="257"/>
        <v>119</v>
      </c>
      <c r="BA255" s="1">
        <f t="shared" si="247"/>
        <v>4522</v>
      </c>
      <c r="BB255" s="1">
        <f t="shared" si="248"/>
        <v>9397</v>
      </c>
      <c r="BC255" s="1">
        <f t="shared" si="249"/>
        <v>25</v>
      </c>
      <c r="BE255" s="1" t="str">
        <f t="shared" si="250"/>
        <v>182</v>
      </c>
      <c r="BI255" s="1">
        <f t="shared" si="251"/>
        <v>17461.36</v>
      </c>
      <c r="BJ255" s="1">
        <f t="shared" si="252"/>
        <v>17872.44</v>
      </c>
      <c r="BK255" s="1">
        <f t="shared" si="253"/>
        <v>18080.04</v>
      </c>
      <c r="BM255" s="1" t="e">
        <f>BI255*#REF!*BL255/1000</f>
        <v>#REF!</v>
      </c>
      <c r="BN255" s="1" t="e">
        <f>BJ255*#REF!*BL255/1000</f>
        <v>#REF!</v>
      </c>
      <c r="BO255" s="1" t="e">
        <f>BK255*#REF!*BL255/1000</f>
        <v>#REF!</v>
      </c>
      <c r="BP255" s="3">
        <v>0.68</v>
      </c>
      <c r="BR255" s="1">
        <f t="shared" si="203"/>
        <v>0</v>
      </c>
      <c r="BS255" s="1">
        <f t="shared" si="204"/>
        <v>0</v>
      </c>
      <c r="BT255" s="1">
        <f t="shared" si="205"/>
        <v>0</v>
      </c>
    </row>
    <row r="256" spans="1:72">
      <c r="A256" s="1">
        <v>253</v>
      </c>
      <c r="B256" s="8" t="s">
        <v>85</v>
      </c>
      <c r="D256" s="1">
        <v>8250</v>
      </c>
      <c r="F256" s="1">
        <v>85</v>
      </c>
      <c r="G256" s="1">
        <v>39</v>
      </c>
      <c r="H256" s="1">
        <v>80</v>
      </c>
      <c r="I256" s="1">
        <v>38</v>
      </c>
      <c r="J256" s="1">
        <v>25</v>
      </c>
      <c r="K256" s="1">
        <f t="shared" si="236"/>
        <v>9397</v>
      </c>
      <c r="L256" s="1">
        <f t="shared" si="237"/>
        <v>17827.36</v>
      </c>
      <c r="M256" s="1">
        <f t="shared" si="238"/>
        <v>18238.44</v>
      </c>
      <c r="N256" s="1">
        <f t="shared" si="239"/>
        <v>18446.04</v>
      </c>
      <c r="O256" s="1">
        <f t="shared" si="221"/>
        <v>10350</v>
      </c>
      <c r="P256" s="1">
        <v>2520</v>
      </c>
      <c r="Q256" s="1">
        <v>2000</v>
      </c>
      <c r="R256" s="11">
        <v>360</v>
      </c>
      <c r="S256" s="13">
        <v>1993</v>
      </c>
      <c r="T256" s="13">
        <v>1214</v>
      </c>
      <c r="U256" s="13">
        <v>1287</v>
      </c>
      <c r="V256" s="14">
        <f t="shared" si="235"/>
        <v>4494</v>
      </c>
      <c r="W256" s="13">
        <v>1000</v>
      </c>
      <c r="X256" s="13">
        <f>256/2</f>
        <v>128</v>
      </c>
      <c r="Y256" s="13">
        <v>147.5</v>
      </c>
      <c r="Z256" s="13">
        <v>70</v>
      </c>
      <c r="AA256" s="11">
        <f t="shared" si="233"/>
        <v>8250</v>
      </c>
      <c r="AB256" s="12">
        <f t="shared" si="206"/>
        <v>1229.68</v>
      </c>
      <c r="AC256" s="18">
        <f t="shared" si="227"/>
        <v>8248.36</v>
      </c>
      <c r="AD256" s="17">
        <f t="shared" si="240"/>
        <v>8659.44</v>
      </c>
      <c r="AE256" s="17">
        <f t="shared" si="241"/>
        <v>8867.04</v>
      </c>
      <c r="AF256" s="19">
        <v>55</v>
      </c>
      <c r="AG256" s="13">
        <v>24</v>
      </c>
      <c r="AH256" s="13">
        <v>25</v>
      </c>
      <c r="AI256" s="13">
        <v>8</v>
      </c>
      <c r="AJ256" s="21">
        <v>43</v>
      </c>
      <c r="AK256" s="21">
        <v>4</v>
      </c>
      <c r="AL256" s="21">
        <v>2.5</v>
      </c>
      <c r="AM256" s="21">
        <v>4.2</v>
      </c>
      <c r="AN256" s="13">
        <v>3.4</v>
      </c>
      <c r="AO256" s="13">
        <v>5</v>
      </c>
      <c r="AP256" s="13">
        <v>35</v>
      </c>
      <c r="AQ256" s="11">
        <f t="shared" si="234"/>
        <v>8250</v>
      </c>
      <c r="AR256" s="13">
        <f t="shared" si="254"/>
        <v>618.68</v>
      </c>
      <c r="AS256" s="13">
        <f t="shared" si="255"/>
        <v>411.08</v>
      </c>
      <c r="AT256" s="1">
        <f t="shared" si="242"/>
        <v>85</v>
      </c>
      <c r="AU256" s="1">
        <f t="shared" si="243"/>
        <v>39</v>
      </c>
      <c r="AV256" s="1" t="str">
        <f t="shared" si="256"/>
        <v>125</v>
      </c>
      <c r="AW256" s="1">
        <f t="shared" si="244"/>
        <v>4875</v>
      </c>
      <c r="AX256" s="1">
        <f t="shared" si="245"/>
        <v>80</v>
      </c>
      <c r="AY256" s="1">
        <f t="shared" si="246"/>
        <v>38</v>
      </c>
      <c r="AZ256" s="1" t="str">
        <f t="shared" si="257"/>
        <v>119</v>
      </c>
      <c r="BA256" s="1">
        <f t="shared" si="247"/>
        <v>4522</v>
      </c>
      <c r="BB256" s="1">
        <f t="shared" si="248"/>
        <v>9397</v>
      </c>
      <c r="BC256" s="1">
        <f t="shared" si="249"/>
        <v>25</v>
      </c>
      <c r="BE256" s="1" t="str">
        <f t="shared" si="250"/>
        <v>182</v>
      </c>
      <c r="BI256" s="1">
        <f t="shared" si="251"/>
        <v>17827.36</v>
      </c>
      <c r="BJ256" s="1">
        <f t="shared" si="252"/>
        <v>18238.44</v>
      </c>
      <c r="BK256" s="1">
        <f t="shared" si="253"/>
        <v>18446.04</v>
      </c>
      <c r="BM256" s="1" t="e">
        <f>BI256*#REF!*BL256/1000</f>
        <v>#REF!</v>
      </c>
      <c r="BN256" s="1" t="e">
        <f>BJ256*#REF!*BL256/1000</f>
        <v>#REF!</v>
      </c>
      <c r="BO256" s="1" t="e">
        <f>BK256*#REF!*BL256/1000</f>
        <v>#REF!</v>
      </c>
      <c r="BP256" s="3">
        <v>0.65</v>
      </c>
      <c r="BR256" s="1">
        <f t="shared" si="203"/>
        <v>0</v>
      </c>
      <c r="BS256" s="1">
        <f t="shared" si="204"/>
        <v>0</v>
      </c>
      <c r="BT256" s="1">
        <f t="shared" si="205"/>
        <v>0</v>
      </c>
    </row>
    <row r="257" spans="1:72">
      <c r="A257" s="1">
        <v>254</v>
      </c>
      <c r="B257" s="8" t="s">
        <v>85</v>
      </c>
      <c r="D257" s="1">
        <v>8250</v>
      </c>
      <c r="F257" s="1">
        <v>85</v>
      </c>
      <c r="G257" s="1">
        <v>39</v>
      </c>
      <c r="H257" s="1">
        <v>80</v>
      </c>
      <c r="I257" s="1">
        <v>38</v>
      </c>
      <c r="J257" s="1">
        <v>63</v>
      </c>
      <c r="K257" s="1">
        <f t="shared" si="236"/>
        <v>9397</v>
      </c>
      <c r="L257" s="1">
        <f t="shared" si="237"/>
        <v>17499.36</v>
      </c>
      <c r="M257" s="1">
        <f t="shared" si="238"/>
        <v>17910.44</v>
      </c>
      <c r="N257" s="1">
        <f t="shared" si="239"/>
        <v>18118.04</v>
      </c>
      <c r="O257" s="1">
        <f t="shared" si="221"/>
        <v>10350</v>
      </c>
      <c r="P257" s="1">
        <v>2520</v>
      </c>
      <c r="Q257" s="1">
        <v>2000</v>
      </c>
      <c r="R257" s="11">
        <v>400</v>
      </c>
      <c r="S257" s="13">
        <v>2206</v>
      </c>
      <c r="T257" s="13">
        <v>1324</v>
      </c>
      <c r="U257" s="13">
        <v>1498</v>
      </c>
      <c r="V257" s="14">
        <f t="shared" si="235"/>
        <v>5028</v>
      </c>
      <c r="W257" s="13"/>
      <c r="X257" s="13">
        <f>256/2</f>
        <v>128</v>
      </c>
      <c r="Y257" s="13">
        <v>147.5</v>
      </c>
      <c r="Z257" s="13">
        <v>70</v>
      </c>
      <c r="AA257" s="11">
        <f t="shared" si="233"/>
        <v>8250</v>
      </c>
      <c r="AB257" s="12">
        <f t="shared" si="206"/>
        <v>1229.68</v>
      </c>
      <c r="AC257" s="18">
        <f t="shared" si="227"/>
        <v>7782.36</v>
      </c>
      <c r="AD257" s="17">
        <f t="shared" si="240"/>
        <v>8193.44</v>
      </c>
      <c r="AE257" s="17">
        <f t="shared" si="241"/>
        <v>8401.04</v>
      </c>
      <c r="AF257" s="19">
        <v>55</v>
      </c>
      <c r="AG257" s="13">
        <v>24</v>
      </c>
      <c r="AH257" s="13">
        <v>25</v>
      </c>
      <c r="AI257" s="13">
        <v>8</v>
      </c>
      <c r="AJ257" s="21">
        <v>43</v>
      </c>
      <c r="AK257" s="21">
        <v>4</v>
      </c>
      <c r="AL257" s="21">
        <v>2.5</v>
      </c>
      <c r="AM257" s="21">
        <v>4.2</v>
      </c>
      <c r="AN257" s="13">
        <v>3.4</v>
      </c>
      <c r="AO257" s="13">
        <v>5</v>
      </c>
      <c r="AP257" s="13">
        <v>35</v>
      </c>
      <c r="AQ257" s="11">
        <f t="shared" si="234"/>
        <v>8250</v>
      </c>
      <c r="AR257" s="13">
        <f t="shared" si="254"/>
        <v>618.68</v>
      </c>
      <c r="AS257" s="13">
        <f t="shared" si="255"/>
        <v>411.08</v>
      </c>
      <c r="AT257" s="1">
        <f t="shared" si="242"/>
        <v>85</v>
      </c>
      <c r="AU257" s="1">
        <f t="shared" si="243"/>
        <v>39</v>
      </c>
      <c r="AV257" s="1" t="str">
        <f t="shared" si="256"/>
        <v>125</v>
      </c>
      <c r="AW257" s="1">
        <f t="shared" si="244"/>
        <v>4875</v>
      </c>
      <c r="AX257" s="1">
        <f t="shared" si="245"/>
        <v>80</v>
      </c>
      <c r="AY257" s="1">
        <f t="shared" si="246"/>
        <v>38</v>
      </c>
      <c r="AZ257" s="1" t="str">
        <f t="shared" si="257"/>
        <v>119</v>
      </c>
      <c r="BA257" s="1">
        <f t="shared" si="247"/>
        <v>4522</v>
      </c>
      <c r="BB257" s="1">
        <f t="shared" si="248"/>
        <v>9397</v>
      </c>
      <c r="BC257" s="1">
        <f t="shared" si="249"/>
        <v>63</v>
      </c>
      <c r="BE257" s="1" t="str">
        <f t="shared" si="250"/>
        <v>320</v>
      </c>
      <c r="BI257" s="1">
        <f t="shared" si="251"/>
        <v>17499.36</v>
      </c>
      <c r="BJ257" s="1">
        <f t="shared" si="252"/>
        <v>17910.44</v>
      </c>
      <c r="BK257" s="1">
        <f t="shared" si="253"/>
        <v>18118.04</v>
      </c>
      <c r="BM257" s="1" t="e">
        <f>BI257*#REF!*BL257/1000</f>
        <v>#REF!</v>
      </c>
      <c r="BN257" s="1" t="e">
        <f>BJ257*#REF!*BL257/1000</f>
        <v>#REF!</v>
      </c>
      <c r="BO257" s="1" t="e">
        <f>BK257*#REF!*BL257/1000</f>
        <v>#REF!</v>
      </c>
      <c r="BP257" s="3">
        <v>0.64</v>
      </c>
      <c r="BR257" s="1">
        <f t="shared" si="203"/>
        <v>0</v>
      </c>
      <c r="BS257" s="1">
        <f t="shared" si="204"/>
        <v>0</v>
      </c>
      <c r="BT257" s="1">
        <f t="shared" si="205"/>
        <v>0</v>
      </c>
    </row>
    <row r="258" spans="1:72">
      <c r="A258" s="1">
        <v>255</v>
      </c>
      <c r="B258" s="8" t="s">
        <v>85</v>
      </c>
      <c r="D258" s="1">
        <v>8250</v>
      </c>
      <c r="F258" s="1">
        <v>85</v>
      </c>
      <c r="G258" s="1">
        <v>39</v>
      </c>
      <c r="H258" s="1">
        <v>80</v>
      </c>
      <c r="I258" s="1">
        <v>38</v>
      </c>
      <c r="J258" s="1">
        <v>63</v>
      </c>
      <c r="K258" s="1">
        <f t="shared" si="236"/>
        <v>9397</v>
      </c>
      <c r="L258" s="1">
        <f t="shared" si="237"/>
        <v>19688.36</v>
      </c>
      <c r="M258" s="1">
        <f t="shared" si="238"/>
        <v>20099.44</v>
      </c>
      <c r="N258" s="1">
        <f t="shared" si="239"/>
        <v>20307.04</v>
      </c>
      <c r="O258" s="1">
        <f t="shared" si="221"/>
        <v>10350</v>
      </c>
      <c r="P258" s="1">
        <v>2520</v>
      </c>
      <c r="Q258" s="1">
        <v>2000</v>
      </c>
      <c r="R258" s="11" t="s">
        <v>77</v>
      </c>
      <c r="S258" s="13">
        <v>2325</v>
      </c>
      <c r="T258" s="13">
        <v>1770</v>
      </c>
      <c r="U258" s="13">
        <v>1642</v>
      </c>
      <c r="V258" s="14">
        <f t="shared" si="235"/>
        <v>5737</v>
      </c>
      <c r="W258" s="13">
        <v>1480</v>
      </c>
      <c r="X258" s="13">
        <f>256/2</f>
        <v>128</v>
      </c>
      <c r="Y258" s="13">
        <v>147.5</v>
      </c>
      <c r="Z258" s="13">
        <v>70</v>
      </c>
      <c r="AA258" s="11">
        <f t="shared" si="233"/>
        <v>8250</v>
      </c>
      <c r="AB258" s="12">
        <f t="shared" si="206"/>
        <v>1229.68</v>
      </c>
      <c r="AC258" s="18">
        <f t="shared" si="227"/>
        <v>9971.36</v>
      </c>
      <c r="AD258" s="17">
        <f t="shared" si="240"/>
        <v>10382.44</v>
      </c>
      <c r="AE258" s="17">
        <f t="shared" si="241"/>
        <v>10590.04</v>
      </c>
      <c r="AF258" s="19">
        <v>55</v>
      </c>
      <c r="AG258" s="13">
        <v>24</v>
      </c>
      <c r="AH258" s="13">
        <v>25</v>
      </c>
      <c r="AI258" s="13">
        <v>8</v>
      </c>
      <c r="AJ258" s="21">
        <v>43</v>
      </c>
      <c r="AK258" s="21">
        <v>4</v>
      </c>
      <c r="AL258" s="21">
        <v>2.5</v>
      </c>
      <c r="AM258" s="21">
        <v>4.2</v>
      </c>
      <c r="AN258" s="13">
        <v>3.4</v>
      </c>
      <c r="AO258" s="13">
        <v>5</v>
      </c>
      <c r="AP258" s="13">
        <v>35</v>
      </c>
      <c r="AQ258" s="11">
        <f t="shared" si="234"/>
        <v>8250</v>
      </c>
      <c r="AR258" s="13">
        <f t="shared" si="254"/>
        <v>618.68</v>
      </c>
      <c r="AS258" s="13">
        <f t="shared" si="255"/>
        <v>411.08</v>
      </c>
      <c r="AT258" s="1">
        <f t="shared" si="242"/>
        <v>85</v>
      </c>
      <c r="AU258" s="1">
        <f t="shared" si="243"/>
        <v>39</v>
      </c>
      <c r="AV258" s="1" t="str">
        <f t="shared" si="256"/>
        <v>125</v>
      </c>
      <c r="AW258" s="1">
        <f t="shared" si="244"/>
        <v>4875</v>
      </c>
      <c r="AX258" s="1">
        <f t="shared" si="245"/>
        <v>80</v>
      </c>
      <c r="AY258" s="1">
        <f t="shared" si="246"/>
        <v>38</v>
      </c>
      <c r="AZ258" s="1" t="str">
        <f t="shared" si="257"/>
        <v>119</v>
      </c>
      <c r="BA258" s="1">
        <f t="shared" si="247"/>
        <v>4522</v>
      </c>
      <c r="BB258" s="1">
        <f t="shared" si="248"/>
        <v>9397</v>
      </c>
      <c r="BC258" s="1">
        <f t="shared" si="249"/>
        <v>63</v>
      </c>
      <c r="BE258" s="1" t="str">
        <f t="shared" si="250"/>
        <v>320</v>
      </c>
      <c r="BI258" s="1">
        <f t="shared" si="251"/>
        <v>19688.36</v>
      </c>
      <c r="BJ258" s="1">
        <f t="shared" si="252"/>
        <v>20099.44</v>
      </c>
      <c r="BK258" s="1">
        <f t="shared" si="253"/>
        <v>20307.04</v>
      </c>
      <c r="BM258" s="1" t="e">
        <f>BI258*#REF!*BL258/1000</f>
        <v>#REF!</v>
      </c>
      <c r="BN258" s="1" t="e">
        <f>BJ258*#REF!*BL258/1000</f>
        <v>#REF!</v>
      </c>
      <c r="BO258" s="1" t="e">
        <f>BK258*#REF!*BL258/1000</f>
        <v>#REF!</v>
      </c>
      <c r="BP258" s="3">
        <v>0.61</v>
      </c>
      <c r="BR258" s="1">
        <f t="shared" si="203"/>
        <v>0</v>
      </c>
      <c r="BS258" s="1">
        <f t="shared" si="204"/>
        <v>0</v>
      </c>
      <c r="BT258" s="1">
        <f t="shared" si="205"/>
        <v>0</v>
      </c>
    </row>
    <row r="259" spans="1:72">
      <c r="A259" s="1">
        <v>256</v>
      </c>
      <c r="B259" s="8" t="s">
        <v>85</v>
      </c>
      <c r="D259" s="1">
        <v>8250</v>
      </c>
      <c r="F259" s="1">
        <v>85</v>
      </c>
      <c r="G259" s="1">
        <v>39</v>
      </c>
      <c r="H259" s="1">
        <v>80</v>
      </c>
      <c r="I259" s="1">
        <v>38</v>
      </c>
      <c r="J259" s="1">
        <v>63</v>
      </c>
      <c r="K259" s="1">
        <f t="shared" si="236"/>
        <v>9397</v>
      </c>
      <c r="L259" s="1">
        <f t="shared" si="237"/>
        <v>21315.1</v>
      </c>
      <c r="M259" s="1">
        <f t="shared" si="238"/>
        <v>21726.18</v>
      </c>
      <c r="N259" s="1">
        <f t="shared" si="239"/>
        <v>21933.78</v>
      </c>
      <c r="O259" s="1">
        <f t="shared" si="221"/>
        <v>10350</v>
      </c>
      <c r="P259" s="1">
        <v>2520</v>
      </c>
      <c r="Q259" s="1">
        <v>2000</v>
      </c>
      <c r="R259" s="11" t="s">
        <v>78</v>
      </c>
      <c r="S259" s="13">
        <v>2598</v>
      </c>
      <c r="T259" s="13">
        <v>2225</v>
      </c>
      <c r="U259" s="13">
        <v>1738</v>
      </c>
      <c r="V259" s="14">
        <f>S260+T259+U259</f>
        <v>6561</v>
      </c>
      <c r="W259" s="13">
        <v>2000</v>
      </c>
      <c r="X259" s="13">
        <v>142.5</v>
      </c>
      <c r="Y259" s="13">
        <v>147.5</v>
      </c>
      <c r="Z259" s="13">
        <v>80</v>
      </c>
      <c r="AA259" s="11">
        <f t="shared" si="233"/>
        <v>8250</v>
      </c>
      <c r="AB259" s="12">
        <f t="shared" si="206"/>
        <v>1371.05</v>
      </c>
      <c r="AC259" s="18">
        <f t="shared" si="227"/>
        <v>11598.1</v>
      </c>
      <c r="AD259" s="17">
        <f t="shared" si="240"/>
        <v>12009.18</v>
      </c>
      <c r="AE259" s="17">
        <f t="shared" si="241"/>
        <v>12216.78</v>
      </c>
      <c r="AF259" s="19">
        <v>55</v>
      </c>
      <c r="AG259" s="13">
        <v>24</v>
      </c>
      <c r="AH259" s="13">
        <v>25</v>
      </c>
      <c r="AI259" s="13">
        <v>8</v>
      </c>
      <c r="AJ259" s="21">
        <v>43</v>
      </c>
      <c r="AK259" s="21">
        <v>4</v>
      </c>
      <c r="AL259" s="21">
        <v>2.5</v>
      </c>
      <c r="AM259" s="21">
        <v>4.2</v>
      </c>
      <c r="AN259" s="13">
        <v>3.4</v>
      </c>
      <c r="AO259" s="13">
        <v>5</v>
      </c>
      <c r="AP259" s="13">
        <v>35</v>
      </c>
      <c r="AQ259" s="11">
        <f t="shared" si="234"/>
        <v>8250</v>
      </c>
      <c r="AR259" s="13">
        <f t="shared" si="254"/>
        <v>618.68</v>
      </c>
      <c r="AS259" s="13">
        <f t="shared" si="255"/>
        <v>411.08</v>
      </c>
      <c r="AT259" s="1">
        <f t="shared" si="242"/>
        <v>85</v>
      </c>
      <c r="AU259" s="1">
        <f t="shared" si="243"/>
        <v>39</v>
      </c>
      <c r="AV259" s="1" t="str">
        <f t="shared" si="256"/>
        <v>125</v>
      </c>
      <c r="AW259" s="1">
        <f t="shared" si="244"/>
        <v>4875</v>
      </c>
      <c r="AX259" s="1">
        <f t="shared" si="245"/>
        <v>80</v>
      </c>
      <c r="AY259" s="1">
        <f t="shared" si="246"/>
        <v>38</v>
      </c>
      <c r="AZ259" s="1" t="str">
        <f t="shared" si="257"/>
        <v>119</v>
      </c>
      <c r="BA259" s="1">
        <f t="shared" si="247"/>
        <v>4522</v>
      </c>
      <c r="BB259" s="1">
        <f t="shared" si="248"/>
        <v>9397</v>
      </c>
      <c r="BC259" s="1">
        <f t="shared" si="249"/>
        <v>63</v>
      </c>
      <c r="BE259" s="1" t="str">
        <f t="shared" si="250"/>
        <v>320</v>
      </c>
      <c r="BI259" s="1">
        <f t="shared" si="251"/>
        <v>21315.1</v>
      </c>
      <c r="BJ259" s="1">
        <f t="shared" si="252"/>
        <v>21726.18</v>
      </c>
      <c r="BK259" s="1">
        <f t="shared" si="253"/>
        <v>21933.78</v>
      </c>
      <c r="BM259" s="1" t="e">
        <f>BI259*#REF!*BL259/1000</f>
        <v>#REF!</v>
      </c>
      <c r="BN259" s="1" t="e">
        <f>BJ259*#REF!*BL259/1000</f>
        <v>#REF!</v>
      </c>
      <c r="BO259" s="1" t="e">
        <f>BK259*#REF!*BL259/1000</f>
        <v>#REF!</v>
      </c>
      <c r="BP259" s="3">
        <v>0.6</v>
      </c>
      <c r="BR259" s="1">
        <f t="shared" si="203"/>
        <v>0</v>
      </c>
      <c r="BS259" s="1">
        <f t="shared" si="204"/>
        <v>0</v>
      </c>
      <c r="BT259" s="1">
        <f t="shared" si="205"/>
        <v>0</v>
      </c>
    </row>
    <row r="260" spans="1:72">
      <c r="A260" s="1">
        <v>257</v>
      </c>
      <c r="B260" s="8" t="s">
        <v>85</v>
      </c>
      <c r="D260" s="1">
        <v>8250</v>
      </c>
      <c r="F260" s="1">
        <v>85</v>
      </c>
      <c r="G260" s="1">
        <v>39</v>
      </c>
      <c r="H260" s="1">
        <v>80</v>
      </c>
      <c r="I260" s="1">
        <v>38</v>
      </c>
      <c r="J260" s="1">
        <v>63</v>
      </c>
      <c r="K260" s="1">
        <f t="shared" si="236"/>
        <v>9397</v>
      </c>
      <c r="L260" s="1">
        <f t="shared" si="237"/>
        <v>21683.1</v>
      </c>
      <c r="M260" s="1">
        <f t="shared" si="238"/>
        <v>22094.18</v>
      </c>
      <c r="N260" s="1">
        <f t="shared" si="239"/>
        <v>22301.78</v>
      </c>
      <c r="O260" s="1">
        <f t="shared" si="221"/>
        <v>10350</v>
      </c>
      <c r="P260" s="1">
        <v>2520</v>
      </c>
      <c r="Q260" s="1">
        <v>2000</v>
      </c>
      <c r="R260" s="11" t="s">
        <v>80</v>
      </c>
      <c r="S260" s="13">
        <v>2598</v>
      </c>
      <c r="T260" s="13">
        <v>2225</v>
      </c>
      <c r="U260" s="13">
        <v>1738</v>
      </c>
      <c r="V260" s="14">
        <f>S261+T260+U260</f>
        <v>6561</v>
      </c>
      <c r="W260" s="13">
        <f>1184*2</f>
        <v>2368</v>
      </c>
      <c r="X260" s="13">
        <v>142.5</v>
      </c>
      <c r="Y260" s="13">
        <v>147.5</v>
      </c>
      <c r="Z260" s="13">
        <v>80</v>
      </c>
      <c r="AA260" s="11">
        <f t="shared" si="233"/>
        <v>8250</v>
      </c>
      <c r="AB260" s="12">
        <f t="shared" si="206"/>
        <v>1371.05</v>
      </c>
      <c r="AC260" s="18">
        <f t="shared" si="227"/>
        <v>11966.1</v>
      </c>
      <c r="AD260" s="17">
        <f t="shared" si="240"/>
        <v>12377.18</v>
      </c>
      <c r="AE260" s="17">
        <f t="shared" si="241"/>
        <v>12584.78</v>
      </c>
      <c r="AF260" s="19">
        <v>55</v>
      </c>
      <c r="AG260" s="13">
        <v>24</v>
      </c>
      <c r="AH260" s="13">
        <v>25</v>
      </c>
      <c r="AI260" s="13">
        <v>8</v>
      </c>
      <c r="AJ260" s="21">
        <v>43</v>
      </c>
      <c r="AK260" s="21">
        <v>4</v>
      </c>
      <c r="AL260" s="21">
        <v>2.5</v>
      </c>
      <c r="AM260" s="21">
        <v>4.2</v>
      </c>
      <c r="AN260" s="13">
        <v>3.4</v>
      </c>
      <c r="AO260" s="13">
        <v>5</v>
      </c>
      <c r="AP260" s="13">
        <v>35</v>
      </c>
      <c r="AQ260" s="11">
        <f t="shared" si="234"/>
        <v>8250</v>
      </c>
      <c r="AR260" s="13">
        <f t="shared" si="254"/>
        <v>618.68</v>
      </c>
      <c r="AS260" s="13">
        <f t="shared" si="255"/>
        <v>411.08</v>
      </c>
      <c r="AT260" s="1">
        <f t="shared" si="242"/>
        <v>85</v>
      </c>
      <c r="AU260" s="1">
        <f t="shared" si="243"/>
        <v>39</v>
      </c>
      <c r="AV260" s="1" t="str">
        <f t="shared" si="256"/>
        <v>125</v>
      </c>
      <c r="AW260" s="1">
        <f t="shared" si="244"/>
        <v>4875</v>
      </c>
      <c r="AX260" s="1">
        <f t="shared" si="245"/>
        <v>80</v>
      </c>
      <c r="AY260" s="1">
        <f t="shared" si="246"/>
        <v>38</v>
      </c>
      <c r="AZ260" s="1" t="str">
        <f t="shared" si="257"/>
        <v>119</v>
      </c>
      <c r="BA260" s="1">
        <f t="shared" si="247"/>
        <v>4522</v>
      </c>
      <c r="BB260" s="1">
        <f t="shared" si="248"/>
        <v>9397</v>
      </c>
      <c r="BC260" s="1">
        <f t="shared" si="249"/>
        <v>63</v>
      </c>
      <c r="BE260" s="1" t="str">
        <f t="shared" si="250"/>
        <v>320</v>
      </c>
      <c r="BI260" s="1">
        <f t="shared" si="251"/>
        <v>21683.1</v>
      </c>
      <c r="BJ260" s="1">
        <f t="shared" si="252"/>
        <v>22094.18</v>
      </c>
      <c r="BK260" s="1">
        <f t="shared" si="253"/>
        <v>22301.78</v>
      </c>
      <c r="BM260" s="1" t="e">
        <f>BI260*#REF!*BL260/1000</f>
        <v>#REF!</v>
      </c>
      <c r="BN260" s="1" t="e">
        <f>BJ260*#REF!*BL260/1000</f>
        <v>#REF!</v>
      </c>
      <c r="BO260" s="1" t="e">
        <f>BK260*#REF!*BL260/1000</f>
        <v>#REF!</v>
      </c>
      <c r="BP260" s="3">
        <v>0.58</v>
      </c>
      <c r="BR260" s="1">
        <f t="shared" ref="BR260:BR323" si="258">BI260*BP260*BQ260/1000</f>
        <v>0</v>
      </c>
      <c r="BS260" s="1">
        <f t="shared" ref="BS260:BS323" si="259">BJ260*BP260*BQ260/1000</f>
        <v>0</v>
      </c>
      <c r="BT260" s="1">
        <f t="shared" ref="BT260:BT323" si="260">BK260*BP260*BQ260/1000</f>
        <v>0</v>
      </c>
    </row>
    <row r="261" spans="1:72">
      <c r="A261" s="1">
        <v>258</v>
      </c>
      <c r="B261" s="8" t="s">
        <v>85</v>
      </c>
      <c r="D261" s="1">
        <v>8250</v>
      </c>
      <c r="F261" s="1">
        <v>85</v>
      </c>
      <c r="G261" s="1">
        <v>39</v>
      </c>
      <c r="H261" s="1">
        <v>80</v>
      </c>
      <c r="I261" s="1">
        <v>38</v>
      </c>
      <c r="J261" s="1">
        <v>107</v>
      </c>
      <c r="K261" s="1">
        <f t="shared" si="236"/>
        <v>9397</v>
      </c>
      <c r="L261" s="1">
        <f t="shared" si="237"/>
        <v>22726.1</v>
      </c>
      <c r="M261" s="1">
        <f t="shared" si="238"/>
        <v>23137.18</v>
      </c>
      <c r="N261" s="1">
        <f t="shared" si="239"/>
        <v>23344.78</v>
      </c>
      <c r="O261" s="1">
        <f t="shared" si="221"/>
        <v>10350</v>
      </c>
      <c r="P261" s="1">
        <v>2520</v>
      </c>
      <c r="Q261" s="1">
        <v>2000</v>
      </c>
      <c r="R261" s="11" t="s">
        <v>81</v>
      </c>
      <c r="S261" s="13">
        <v>2598</v>
      </c>
      <c r="T261" s="13">
        <v>2225</v>
      </c>
      <c r="U261" s="13">
        <v>1738</v>
      </c>
      <c r="V261" s="14">
        <f t="shared" si="235"/>
        <v>6561</v>
      </c>
      <c r="W261" s="13">
        <f>1620*2</f>
        <v>3240</v>
      </c>
      <c r="X261" s="13">
        <v>142.5</v>
      </c>
      <c r="Y261" s="13">
        <v>147.5</v>
      </c>
      <c r="Z261" s="13">
        <v>80</v>
      </c>
      <c r="AA261" s="11">
        <f t="shared" si="233"/>
        <v>8250</v>
      </c>
      <c r="AB261" s="12">
        <f t="shared" ref="AB261:AB324" si="261">AA261*X261/1000+Z261+810/1000*X261</f>
        <v>1371.05</v>
      </c>
      <c r="AC261" s="18">
        <f t="shared" si="227"/>
        <v>12838.1</v>
      </c>
      <c r="AD261" s="17">
        <f t="shared" si="240"/>
        <v>13249.18</v>
      </c>
      <c r="AE261" s="17">
        <f t="shared" si="241"/>
        <v>13456.78</v>
      </c>
      <c r="AF261" s="19">
        <v>55</v>
      </c>
      <c r="AG261" s="13">
        <v>24</v>
      </c>
      <c r="AH261" s="13">
        <v>25</v>
      </c>
      <c r="AI261" s="13">
        <v>8</v>
      </c>
      <c r="AJ261" s="21">
        <v>43</v>
      </c>
      <c r="AK261" s="21">
        <v>4</v>
      </c>
      <c r="AL261" s="21">
        <v>2.5</v>
      </c>
      <c r="AM261" s="21">
        <v>4.2</v>
      </c>
      <c r="AN261" s="13">
        <v>3.4</v>
      </c>
      <c r="AO261" s="13">
        <v>5</v>
      </c>
      <c r="AP261" s="13">
        <v>35</v>
      </c>
      <c r="AQ261" s="11">
        <f t="shared" si="234"/>
        <v>8250</v>
      </c>
      <c r="AR261" s="13">
        <f t="shared" si="254"/>
        <v>618.68</v>
      </c>
      <c r="AS261" s="13">
        <f t="shared" si="255"/>
        <v>411.08</v>
      </c>
      <c r="AT261" s="1">
        <f t="shared" si="242"/>
        <v>85</v>
      </c>
      <c r="AU261" s="1">
        <f t="shared" si="243"/>
        <v>39</v>
      </c>
      <c r="AV261" s="1" t="str">
        <f t="shared" si="256"/>
        <v>125</v>
      </c>
      <c r="AW261" s="1">
        <f t="shared" si="244"/>
        <v>4875</v>
      </c>
      <c r="AX261" s="1">
        <f t="shared" si="245"/>
        <v>80</v>
      </c>
      <c r="AY261" s="1">
        <f t="shared" si="246"/>
        <v>38</v>
      </c>
      <c r="AZ261" s="1" t="str">
        <f t="shared" si="257"/>
        <v>119</v>
      </c>
      <c r="BA261" s="1">
        <f t="shared" si="247"/>
        <v>4522</v>
      </c>
      <c r="BB261" s="1">
        <f t="shared" si="248"/>
        <v>9397</v>
      </c>
      <c r="BC261" s="1">
        <f t="shared" si="249"/>
        <v>107</v>
      </c>
      <c r="BE261" s="1" t="str">
        <f t="shared" si="250"/>
        <v>491</v>
      </c>
      <c r="BI261" s="1">
        <f t="shared" si="251"/>
        <v>22726.1</v>
      </c>
      <c r="BJ261" s="1">
        <f t="shared" si="252"/>
        <v>23137.18</v>
      </c>
      <c r="BK261" s="1">
        <f t="shared" si="253"/>
        <v>23344.78</v>
      </c>
      <c r="BM261" s="1" t="e">
        <f>BI261*#REF!*BL261/1000</f>
        <v>#REF!</v>
      </c>
      <c r="BN261" s="1" t="e">
        <f>BJ261*#REF!*BL261/1000</f>
        <v>#REF!</v>
      </c>
      <c r="BO261" s="1" t="e">
        <f>BK261*#REF!*BL261/1000</f>
        <v>#REF!</v>
      </c>
      <c r="BP261" s="3">
        <v>0.56</v>
      </c>
      <c r="BR261" s="1">
        <f t="shared" si="258"/>
        <v>0</v>
      </c>
      <c r="BS261" s="1">
        <f t="shared" si="259"/>
        <v>0</v>
      </c>
      <c r="BT261" s="1">
        <f t="shared" si="260"/>
        <v>0</v>
      </c>
    </row>
    <row r="262" spans="1:72">
      <c r="A262" s="1">
        <v>259</v>
      </c>
      <c r="B262" s="8" t="s">
        <v>85</v>
      </c>
      <c r="D262" s="1">
        <v>8250</v>
      </c>
      <c r="F262" s="1">
        <v>85</v>
      </c>
      <c r="G262" s="1">
        <v>39</v>
      </c>
      <c r="H262" s="1">
        <v>80</v>
      </c>
      <c r="I262" s="1">
        <v>38</v>
      </c>
      <c r="J262" s="1">
        <v>107</v>
      </c>
      <c r="K262" s="1">
        <f t="shared" si="236"/>
        <v>9397</v>
      </c>
      <c r="L262" s="1">
        <f t="shared" si="237"/>
        <v>22946.1</v>
      </c>
      <c r="M262" s="1">
        <f t="shared" si="238"/>
        <v>23357.18</v>
      </c>
      <c r="N262" s="1">
        <f t="shared" si="239"/>
        <v>23564.78</v>
      </c>
      <c r="O262" s="1">
        <f t="shared" si="221"/>
        <v>10350</v>
      </c>
      <c r="P262" s="1">
        <v>2520</v>
      </c>
      <c r="Q262" s="1">
        <v>2000</v>
      </c>
      <c r="R262" s="11" t="s">
        <v>86</v>
      </c>
      <c r="S262" s="13">
        <v>2598</v>
      </c>
      <c r="T262" s="13">
        <v>2225</v>
      </c>
      <c r="U262" s="13">
        <v>1738</v>
      </c>
      <c r="V262" s="14">
        <f t="shared" si="235"/>
        <v>6561</v>
      </c>
      <c r="W262" s="13">
        <f>1730*2</f>
        <v>3460</v>
      </c>
      <c r="X262" s="13">
        <v>142.5</v>
      </c>
      <c r="Y262" s="13">
        <v>147.5</v>
      </c>
      <c r="Z262" s="13">
        <v>80</v>
      </c>
      <c r="AA262" s="11">
        <f t="shared" si="233"/>
        <v>8250</v>
      </c>
      <c r="AB262" s="12">
        <f t="shared" si="261"/>
        <v>1371.05</v>
      </c>
      <c r="AC262" s="18">
        <f t="shared" si="227"/>
        <v>13058.1</v>
      </c>
      <c r="AD262" s="17">
        <f t="shared" si="240"/>
        <v>13469.18</v>
      </c>
      <c r="AE262" s="17">
        <f t="shared" si="241"/>
        <v>13676.78</v>
      </c>
      <c r="AF262" s="19">
        <v>55</v>
      </c>
      <c r="AG262" s="13">
        <v>24</v>
      </c>
      <c r="AH262" s="13">
        <v>25</v>
      </c>
      <c r="AI262" s="13">
        <v>8</v>
      </c>
      <c r="AJ262" s="21">
        <v>43</v>
      </c>
      <c r="AK262" s="21">
        <v>4</v>
      </c>
      <c r="AL262" s="21">
        <v>2.5</v>
      </c>
      <c r="AM262" s="21">
        <v>4.2</v>
      </c>
      <c r="AN262" s="13">
        <v>3.4</v>
      </c>
      <c r="AO262" s="13">
        <v>5</v>
      </c>
      <c r="AP262" s="13">
        <v>35</v>
      </c>
      <c r="AQ262" s="11">
        <f t="shared" si="234"/>
        <v>8250</v>
      </c>
      <c r="AR262" s="13">
        <f t="shared" si="254"/>
        <v>618.68</v>
      </c>
      <c r="AS262" s="13">
        <f t="shared" si="255"/>
        <v>411.08</v>
      </c>
      <c r="AT262" s="1">
        <f t="shared" si="242"/>
        <v>85</v>
      </c>
      <c r="AU262" s="1">
        <f t="shared" si="243"/>
        <v>39</v>
      </c>
      <c r="AV262" s="1" t="str">
        <f t="shared" si="256"/>
        <v>125</v>
      </c>
      <c r="AW262" s="1">
        <f t="shared" si="244"/>
        <v>4875</v>
      </c>
      <c r="AX262" s="1">
        <f t="shared" si="245"/>
        <v>80</v>
      </c>
      <c r="AY262" s="1">
        <f t="shared" si="246"/>
        <v>38</v>
      </c>
      <c r="AZ262" s="1" t="str">
        <f t="shared" si="257"/>
        <v>119</v>
      </c>
      <c r="BA262" s="1">
        <f t="shared" si="247"/>
        <v>4522</v>
      </c>
      <c r="BB262" s="1">
        <f t="shared" si="248"/>
        <v>9397</v>
      </c>
      <c r="BC262" s="1">
        <f t="shared" si="249"/>
        <v>107</v>
      </c>
      <c r="BE262" s="1" t="str">
        <f t="shared" si="250"/>
        <v>491</v>
      </c>
      <c r="BI262" s="1">
        <f t="shared" si="251"/>
        <v>22946.1</v>
      </c>
      <c r="BJ262" s="1">
        <f t="shared" si="252"/>
        <v>23357.18</v>
      </c>
      <c r="BK262" s="1">
        <f t="shared" si="253"/>
        <v>23564.78</v>
      </c>
      <c r="BM262" s="1" t="e">
        <f>BI262*#REF!*BL262/1000</f>
        <v>#REF!</v>
      </c>
      <c r="BN262" s="1" t="e">
        <f>BJ262*#REF!*BL262/1000</f>
        <v>#REF!</v>
      </c>
      <c r="BO262" s="1" t="e">
        <f>BK262*#REF!*BL262/1000</f>
        <v>#REF!</v>
      </c>
      <c r="BP262" s="3">
        <v>0.54</v>
      </c>
      <c r="BR262" s="1">
        <f t="shared" si="258"/>
        <v>0</v>
      </c>
      <c r="BS262" s="1">
        <f t="shared" si="259"/>
        <v>0</v>
      </c>
      <c r="BT262" s="1">
        <f t="shared" si="260"/>
        <v>0</v>
      </c>
    </row>
    <row r="263" spans="1:72">
      <c r="A263" s="1">
        <v>260</v>
      </c>
      <c r="B263" s="8" t="s">
        <v>85</v>
      </c>
      <c r="D263" s="1">
        <v>8250</v>
      </c>
      <c r="F263" s="1">
        <v>85</v>
      </c>
      <c r="G263" s="1">
        <v>39</v>
      </c>
      <c r="H263" s="1">
        <v>80</v>
      </c>
      <c r="I263" s="1">
        <v>38</v>
      </c>
      <c r="J263" s="1">
        <v>63</v>
      </c>
      <c r="K263" s="1">
        <f t="shared" si="236"/>
        <v>9397</v>
      </c>
      <c r="L263" s="1">
        <f t="shared" si="237"/>
        <v>23159.84</v>
      </c>
      <c r="M263" s="1">
        <f t="shared" si="238"/>
        <v>23570.92</v>
      </c>
      <c r="N263" s="1">
        <f t="shared" si="239"/>
        <v>23778.52</v>
      </c>
      <c r="O263" s="1">
        <f t="shared" ref="O263:O326" si="262">D263+2100</f>
        <v>10350</v>
      </c>
      <c r="P263" s="1">
        <v>2520</v>
      </c>
      <c r="Q263" s="1">
        <v>2000</v>
      </c>
      <c r="R263" s="11" t="s">
        <v>83</v>
      </c>
      <c r="S263" s="13">
        <v>2752</v>
      </c>
      <c r="T263" s="13">
        <v>2596</v>
      </c>
      <c r="U263" s="13">
        <v>1995</v>
      </c>
      <c r="V263" s="14">
        <f t="shared" si="235"/>
        <v>7343</v>
      </c>
      <c r="W263" s="13">
        <v>2800</v>
      </c>
      <c r="X263" s="13">
        <v>157</v>
      </c>
      <c r="Y263" s="13">
        <v>147.5</v>
      </c>
      <c r="Z263" s="13">
        <v>80</v>
      </c>
      <c r="AA263" s="11">
        <f t="shared" si="233"/>
        <v>8250</v>
      </c>
      <c r="AB263" s="12">
        <f t="shared" si="261"/>
        <v>1502.42</v>
      </c>
      <c r="AC263" s="18">
        <f t="shared" si="227"/>
        <v>13442.84</v>
      </c>
      <c r="AD263" s="17">
        <f t="shared" si="240"/>
        <v>13853.92</v>
      </c>
      <c r="AE263" s="17">
        <f t="shared" si="241"/>
        <v>14061.52</v>
      </c>
      <c r="AF263" s="19">
        <v>55</v>
      </c>
      <c r="AG263" s="13">
        <v>24</v>
      </c>
      <c r="AH263" s="13">
        <v>25</v>
      </c>
      <c r="AI263" s="13">
        <v>8</v>
      </c>
      <c r="AJ263" s="21">
        <v>43</v>
      </c>
      <c r="AK263" s="21">
        <v>4</v>
      </c>
      <c r="AL263" s="21">
        <v>2.5</v>
      </c>
      <c r="AM263" s="21">
        <v>4.2</v>
      </c>
      <c r="AN263" s="13">
        <v>3.4</v>
      </c>
      <c r="AO263" s="13">
        <v>5</v>
      </c>
      <c r="AP263" s="13">
        <v>35</v>
      </c>
      <c r="AQ263" s="11">
        <f t="shared" si="234"/>
        <v>8250</v>
      </c>
      <c r="AR263" s="13">
        <f t="shared" si="254"/>
        <v>618.68</v>
      </c>
      <c r="AS263" s="13">
        <f t="shared" si="255"/>
        <v>411.08</v>
      </c>
      <c r="AT263" s="1">
        <f t="shared" si="242"/>
        <v>85</v>
      </c>
      <c r="AU263" s="1">
        <f t="shared" si="243"/>
        <v>39</v>
      </c>
      <c r="AV263" s="1" t="str">
        <f t="shared" si="256"/>
        <v>125</v>
      </c>
      <c r="AW263" s="1">
        <f t="shared" si="244"/>
        <v>4875</v>
      </c>
      <c r="AX263" s="1">
        <f t="shared" si="245"/>
        <v>80</v>
      </c>
      <c r="AY263" s="1">
        <f t="shared" si="246"/>
        <v>38</v>
      </c>
      <c r="AZ263" s="1" t="str">
        <f t="shared" si="257"/>
        <v>119</v>
      </c>
      <c r="BA263" s="1">
        <f t="shared" si="247"/>
        <v>4522</v>
      </c>
      <c r="BB263" s="1">
        <f t="shared" si="248"/>
        <v>9397</v>
      </c>
      <c r="BC263" s="1">
        <f t="shared" si="249"/>
        <v>63</v>
      </c>
      <c r="BE263" s="1" t="str">
        <f t="shared" si="250"/>
        <v>320</v>
      </c>
      <c r="BI263" s="1">
        <f t="shared" si="251"/>
        <v>23159.84</v>
      </c>
      <c r="BJ263" s="1">
        <f t="shared" si="252"/>
        <v>23570.92</v>
      </c>
      <c r="BK263" s="1">
        <f t="shared" si="253"/>
        <v>23778.52</v>
      </c>
      <c r="BM263" s="1" t="e">
        <f>BI263*#REF!*BL263/1000</f>
        <v>#REF!</v>
      </c>
      <c r="BN263" s="1" t="e">
        <f>BJ263*#REF!*BL263/1000</f>
        <v>#REF!</v>
      </c>
      <c r="BO263" s="1" t="e">
        <f>BK263*#REF!*BL263/1000</f>
        <v>#REF!</v>
      </c>
      <c r="BP263" s="3">
        <v>0.51</v>
      </c>
      <c r="BR263" s="1">
        <f t="shared" si="258"/>
        <v>0</v>
      </c>
      <c r="BS263" s="1">
        <f t="shared" si="259"/>
        <v>0</v>
      </c>
      <c r="BT263" s="1">
        <f t="shared" si="260"/>
        <v>0</v>
      </c>
    </row>
    <row r="264" spans="1:72">
      <c r="A264" s="1">
        <v>261</v>
      </c>
      <c r="B264" s="8" t="s">
        <v>85</v>
      </c>
      <c r="D264" s="1">
        <v>8250</v>
      </c>
      <c r="F264" s="1">
        <v>85</v>
      </c>
      <c r="G264" s="1">
        <v>39</v>
      </c>
      <c r="H264" s="1">
        <v>80</v>
      </c>
      <c r="I264" s="1">
        <v>38</v>
      </c>
      <c r="J264" s="1">
        <v>107</v>
      </c>
      <c r="K264" s="1">
        <f t="shared" si="236"/>
        <v>9397</v>
      </c>
      <c r="L264" s="1">
        <f t="shared" si="237"/>
        <v>24898.84</v>
      </c>
      <c r="M264" s="1">
        <f t="shared" si="238"/>
        <v>25309.92</v>
      </c>
      <c r="N264" s="1">
        <f t="shared" si="239"/>
        <v>25517.52</v>
      </c>
      <c r="O264" s="1">
        <f t="shared" si="262"/>
        <v>10350</v>
      </c>
      <c r="P264" s="1">
        <v>2520</v>
      </c>
      <c r="Q264" s="1">
        <v>2000</v>
      </c>
      <c r="R264" s="11" t="s">
        <v>87</v>
      </c>
      <c r="S264" s="13">
        <v>2752</v>
      </c>
      <c r="T264" s="13">
        <v>2596</v>
      </c>
      <c r="U264" s="13">
        <v>1995</v>
      </c>
      <c r="V264" s="14">
        <f t="shared" si="235"/>
        <v>7343</v>
      </c>
      <c r="W264" s="13">
        <f>2184*2</f>
        <v>4368</v>
      </c>
      <c r="X264" s="13">
        <v>157</v>
      </c>
      <c r="Y264" s="13">
        <v>147.5</v>
      </c>
      <c r="Z264" s="13">
        <v>80</v>
      </c>
      <c r="AA264" s="11">
        <f t="shared" si="233"/>
        <v>8250</v>
      </c>
      <c r="AB264" s="12">
        <f t="shared" si="261"/>
        <v>1502.42</v>
      </c>
      <c r="AC264" s="18">
        <f t="shared" si="227"/>
        <v>15010.84</v>
      </c>
      <c r="AD264" s="17">
        <f t="shared" si="240"/>
        <v>15421.92</v>
      </c>
      <c r="AE264" s="17">
        <f t="shared" si="241"/>
        <v>15629.52</v>
      </c>
      <c r="AF264" s="19">
        <v>55</v>
      </c>
      <c r="AG264" s="13">
        <v>24</v>
      </c>
      <c r="AH264" s="13">
        <v>25</v>
      </c>
      <c r="AI264" s="13">
        <v>8</v>
      </c>
      <c r="AJ264" s="21">
        <v>43</v>
      </c>
      <c r="AK264" s="21">
        <v>4</v>
      </c>
      <c r="AL264" s="21">
        <v>2.5</v>
      </c>
      <c r="AM264" s="21">
        <v>4.2</v>
      </c>
      <c r="AN264" s="13">
        <v>3.4</v>
      </c>
      <c r="AO264" s="13">
        <v>5</v>
      </c>
      <c r="AP264" s="13">
        <v>35</v>
      </c>
      <c r="AQ264" s="11">
        <f t="shared" si="234"/>
        <v>8250</v>
      </c>
      <c r="AR264" s="13">
        <f t="shared" si="254"/>
        <v>618.68</v>
      </c>
      <c r="AS264" s="13">
        <f t="shared" si="255"/>
        <v>411.08</v>
      </c>
      <c r="AT264" s="1">
        <f t="shared" si="242"/>
        <v>85</v>
      </c>
      <c r="AU264" s="1">
        <f t="shared" si="243"/>
        <v>39</v>
      </c>
      <c r="AV264" s="1" t="str">
        <f t="shared" si="256"/>
        <v>125</v>
      </c>
      <c r="AW264" s="1">
        <f t="shared" si="244"/>
        <v>4875</v>
      </c>
      <c r="AX264" s="1">
        <f t="shared" si="245"/>
        <v>80</v>
      </c>
      <c r="AY264" s="1">
        <f t="shared" si="246"/>
        <v>38</v>
      </c>
      <c r="AZ264" s="1" t="str">
        <f t="shared" si="257"/>
        <v>119</v>
      </c>
      <c r="BA264" s="1">
        <f t="shared" si="247"/>
        <v>4522</v>
      </c>
      <c r="BB264" s="1">
        <f t="shared" si="248"/>
        <v>9397</v>
      </c>
      <c r="BC264" s="1">
        <f t="shared" si="249"/>
        <v>107</v>
      </c>
      <c r="BE264" s="1" t="str">
        <f t="shared" si="250"/>
        <v>491</v>
      </c>
      <c r="BI264" s="1">
        <f t="shared" si="251"/>
        <v>24898.84</v>
      </c>
      <c r="BJ264" s="1">
        <f t="shared" si="252"/>
        <v>25309.92</v>
      </c>
      <c r="BK264" s="1">
        <f t="shared" si="253"/>
        <v>25517.52</v>
      </c>
      <c r="BM264" s="1" t="e">
        <f>BI264*#REF!*BL264/1000</f>
        <v>#REF!</v>
      </c>
      <c r="BN264" s="1" t="e">
        <f>BJ264*#REF!*BL264/1000</f>
        <v>#REF!</v>
      </c>
      <c r="BO264" s="1" t="e">
        <f>BK264*#REF!*BL264/1000</f>
        <v>#REF!</v>
      </c>
      <c r="BP264" s="3">
        <v>0.5</v>
      </c>
      <c r="BR264" s="1">
        <f t="shared" si="258"/>
        <v>0</v>
      </c>
      <c r="BS264" s="1">
        <f t="shared" si="259"/>
        <v>0</v>
      </c>
      <c r="BT264" s="1">
        <f t="shared" si="260"/>
        <v>0</v>
      </c>
    </row>
    <row r="265" spans="1:72">
      <c r="A265" s="1">
        <v>262</v>
      </c>
      <c r="B265" s="8" t="s">
        <v>85</v>
      </c>
      <c r="D265" s="1">
        <v>8250</v>
      </c>
      <c r="F265" s="1">
        <v>85</v>
      </c>
      <c r="G265" s="1">
        <v>39</v>
      </c>
      <c r="H265" s="1">
        <v>80</v>
      </c>
      <c r="I265" s="1">
        <v>38</v>
      </c>
      <c r="J265" s="1">
        <v>107</v>
      </c>
      <c r="K265" s="1">
        <f t="shared" si="236"/>
        <v>9397</v>
      </c>
      <c r="L265" s="1">
        <f t="shared" si="237"/>
        <v>25250.84</v>
      </c>
      <c r="M265" s="1">
        <f t="shared" si="238"/>
        <v>25661.92</v>
      </c>
      <c r="N265" s="1">
        <f t="shared" si="239"/>
        <v>25869.52</v>
      </c>
      <c r="O265" s="1">
        <f t="shared" si="262"/>
        <v>10350</v>
      </c>
      <c r="P265" s="1">
        <v>2520</v>
      </c>
      <c r="Q265" s="1">
        <v>2000</v>
      </c>
      <c r="R265" s="11" t="s">
        <v>82</v>
      </c>
      <c r="S265" s="13">
        <v>2752</v>
      </c>
      <c r="T265" s="13">
        <v>2596</v>
      </c>
      <c r="U265" s="13">
        <v>1995</v>
      </c>
      <c r="V265" s="14">
        <f t="shared" si="235"/>
        <v>7343</v>
      </c>
      <c r="W265" s="13">
        <f>2360*2</f>
        <v>4720</v>
      </c>
      <c r="X265" s="13">
        <v>157</v>
      </c>
      <c r="Y265" s="13">
        <v>147.5</v>
      </c>
      <c r="Z265" s="13">
        <v>80</v>
      </c>
      <c r="AA265" s="11">
        <f t="shared" si="233"/>
        <v>8250</v>
      </c>
      <c r="AB265" s="12">
        <f t="shared" si="261"/>
        <v>1502.42</v>
      </c>
      <c r="AC265" s="18">
        <f t="shared" si="227"/>
        <v>15362.84</v>
      </c>
      <c r="AD265" s="17">
        <f t="shared" si="240"/>
        <v>15773.92</v>
      </c>
      <c r="AE265" s="17">
        <f t="shared" si="241"/>
        <v>15981.52</v>
      </c>
      <c r="AF265" s="19">
        <v>55</v>
      </c>
      <c r="AG265" s="13">
        <v>24</v>
      </c>
      <c r="AH265" s="13">
        <v>25</v>
      </c>
      <c r="AI265" s="13">
        <v>8</v>
      </c>
      <c r="AJ265" s="21">
        <v>43</v>
      </c>
      <c r="AK265" s="21">
        <v>4</v>
      </c>
      <c r="AL265" s="21">
        <v>2.5</v>
      </c>
      <c r="AM265" s="21">
        <v>4.2</v>
      </c>
      <c r="AN265" s="13">
        <v>3.4</v>
      </c>
      <c r="AO265" s="13">
        <v>5</v>
      </c>
      <c r="AP265" s="13">
        <v>35</v>
      </c>
      <c r="AQ265" s="11">
        <f t="shared" si="234"/>
        <v>8250</v>
      </c>
      <c r="AR265" s="13">
        <f t="shared" si="254"/>
        <v>618.68</v>
      </c>
      <c r="AS265" s="13">
        <f t="shared" si="255"/>
        <v>411.08</v>
      </c>
      <c r="AT265" s="1">
        <f t="shared" si="242"/>
        <v>85</v>
      </c>
      <c r="AU265" s="1">
        <f t="shared" si="243"/>
        <v>39</v>
      </c>
      <c r="AV265" s="1" t="str">
        <f t="shared" si="256"/>
        <v>125</v>
      </c>
      <c r="AW265" s="1">
        <f t="shared" si="244"/>
        <v>4875</v>
      </c>
      <c r="AX265" s="1">
        <f t="shared" si="245"/>
        <v>80</v>
      </c>
      <c r="AY265" s="1">
        <f t="shared" si="246"/>
        <v>38</v>
      </c>
      <c r="AZ265" s="1" t="str">
        <f t="shared" si="257"/>
        <v>119</v>
      </c>
      <c r="BA265" s="1">
        <f t="shared" si="247"/>
        <v>4522</v>
      </c>
      <c r="BB265" s="1">
        <f t="shared" si="248"/>
        <v>9397</v>
      </c>
      <c r="BC265" s="1">
        <f t="shared" si="249"/>
        <v>107</v>
      </c>
      <c r="BE265" s="1" t="str">
        <f t="shared" si="250"/>
        <v>491</v>
      </c>
      <c r="BI265" s="1">
        <f t="shared" si="251"/>
        <v>25250.84</v>
      </c>
      <c r="BJ265" s="1">
        <f t="shared" si="252"/>
        <v>25661.92</v>
      </c>
      <c r="BK265" s="1">
        <f t="shared" si="253"/>
        <v>25869.52</v>
      </c>
      <c r="BM265" s="1" t="e">
        <f>BI265*#REF!*BL265/1000</f>
        <v>#REF!</v>
      </c>
      <c r="BN265" s="1" t="e">
        <f>BJ265*#REF!*BL265/1000</f>
        <v>#REF!</v>
      </c>
      <c r="BO265" s="1" t="e">
        <f>BK265*#REF!*BL265/1000</f>
        <v>#REF!</v>
      </c>
      <c r="BP265" s="3">
        <v>0.49</v>
      </c>
      <c r="BR265" s="1">
        <f t="shared" si="258"/>
        <v>0</v>
      </c>
      <c r="BS265" s="1">
        <f t="shared" si="259"/>
        <v>0</v>
      </c>
      <c r="BT265" s="1">
        <f t="shared" si="260"/>
        <v>0</v>
      </c>
    </row>
    <row r="266" spans="1:72">
      <c r="A266" s="1">
        <v>263</v>
      </c>
      <c r="B266" s="8" t="s">
        <v>85</v>
      </c>
      <c r="C266" s="1">
        <v>400</v>
      </c>
      <c r="D266" s="1">
        <v>9130</v>
      </c>
      <c r="F266" s="1">
        <v>85</v>
      </c>
      <c r="G266" s="1">
        <v>45</v>
      </c>
      <c r="H266" s="1">
        <v>80</v>
      </c>
      <c r="I266" s="1">
        <v>44</v>
      </c>
      <c r="J266" s="1">
        <v>25</v>
      </c>
      <c r="K266" s="1">
        <f t="shared" si="236"/>
        <v>10861</v>
      </c>
      <c r="L266" s="1">
        <f t="shared" si="237"/>
        <v>19150.64</v>
      </c>
      <c r="M266" s="1">
        <f t="shared" si="238"/>
        <v>19581.784</v>
      </c>
      <c r="N266" s="1">
        <f t="shared" si="239"/>
        <v>19810.504</v>
      </c>
      <c r="O266" s="1">
        <f t="shared" si="262"/>
        <v>11230</v>
      </c>
      <c r="P266" s="1">
        <v>2520</v>
      </c>
      <c r="Q266" s="1">
        <v>2000</v>
      </c>
      <c r="R266" s="11">
        <v>320</v>
      </c>
      <c r="S266" s="13">
        <v>1888</v>
      </c>
      <c r="T266" s="13">
        <v>1213</v>
      </c>
      <c r="U266" s="13">
        <v>1287</v>
      </c>
      <c r="V266" s="14">
        <f t="shared" si="235"/>
        <v>4388</v>
      </c>
      <c r="W266" s="13">
        <v>740</v>
      </c>
      <c r="X266" s="13">
        <f>256/2</f>
        <v>128</v>
      </c>
      <c r="Y266" s="13">
        <v>147.5</v>
      </c>
      <c r="Z266" s="13">
        <v>70</v>
      </c>
      <c r="AA266" s="11">
        <f t="shared" si="233"/>
        <v>9130</v>
      </c>
      <c r="AB266" s="12">
        <f t="shared" si="261"/>
        <v>1342.32</v>
      </c>
      <c r="AC266" s="18">
        <f t="shared" si="227"/>
        <v>8107.64</v>
      </c>
      <c r="AD266" s="17">
        <f t="shared" si="240"/>
        <v>8538.784</v>
      </c>
      <c r="AE266" s="17">
        <f t="shared" si="241"/>
        <v>8767.504</v>
      </c>
      <c r="AF266" s="19">
        <v>55</v>
      </c>
      <c r="AG266" s="13">
        <v>24</v>
      </c>
      <c r="AH266" s="13">
        <v>25</v>
      </c>
      <c r="AI266" s="13">
        <v>8</v>
      </c>
      <c r="AJ266" s="21">
        <v>43</v>
      </c>
      <c r="AK266" s="21">
        <v>4</v>
      </c>
      <c r="AL266" s="21">
        <v>2.5</v>
      </c>
      <c r="AM266" s="21">
        <v>4.2</v>
      </c>
      <c r="AN266" s="13">
        <v>3.4</v>
      </c>
      <c r="AO266" s="13">
        <v>5</v>
      </c>
      <c r="AP266" s="13">
        <v>35</v>
      </c>
      <c r="AQ266" s="11">
        <f t="shared" si="234"/>
        <v>9130</v>
      </c>
      <c r="AR266" s="13">
        <f t="shared" si="254"/>
        <v>659.864</v>
      </c>
      <c r="AS266" s="13">
        <f t="shared" si="255"/>
        <v>431.144</v>
      </c>
      <c r="AT266" s="1">
        <f t="shared" si="242"/>
        <v>85</v>
      </c>
      <c r="AU266" s="1">
        <f t="shared" si="243"/>
        <v>45</v>
      </c>
      <c r="AV266" s="1" t="str">
        <f t="shared" si="256"/>
        <v>125</v>
      </c>
      <c r="AW266" s="1">
        <f t="shared" si="244"/>
        <v>5625</v>
      </c>
      <c r="AX266" s="1">
        <f t="shared" si="245"/>
        <v>80</v>
      </c>
      <c r="AY266" s="1">
        <f t="shared" si="246"/>
        <v>44</v>
      </c>
      <c r="AZ266" s="1" t="str">
        <f t="shared" si="257"/>
        <v>119</v>
      </c>
      <c r="BA266" s="1">
        <f t="shared" si="247"/>
        <v>5236</v>
      </c>
      <c r="BB266" s="1">
        <f t="shared" si="248"/>
        <v>10861</v>
      </c>
      <c r="BC266" s="1">
        <f t="shared" si="249"/>
        <v>25</v>
      </c>
      <c r="BE266" s="1" t="str">
        <f t="shared" si="250"/>
        <v>182</v>
      </c>
      <c r="BI266" s="1">
        <f t="shared" si="251"/>
        <v>19150.64</v>
      </c>
      <c r="BJ266" s="1">
        <f t="shared" si="252"/>
        <v>19581.784</v>
      </c>
      <c r="BK266" s="1">
        <f t="shared" si="253"/>
        <v>19810.504</v>
      </c>
      <c r="BM266" s="1" t="e">
        <f>BI266*#REF!*BL266/1000</f>
        <v>#REF!</v>
      </c>
      <c r="BN266" s="1" t="e">
        <f>BJ266*#REF!*BL266/1000</f>
        <v>#REF!</v>
      </c>
      <c r="BO266" s="1" t="e">
        <f>BK266*#REF!*BL266/1000</f>
        <v>#REF!</v>
      </c>
      <c r="BP266" s="3">
        <v>0.63</v>
      </c>
      <c r="BR266" s="1">
        <f t="shared" si="258"/>
        <v>0</v>
      </c>
      <c r="BS266" s="1">
        <f t="shared" si="259"/>
        <v>0</v>
      </c>
      <c r="BT266" s="1">
        <f t="shared" si="260"/>
        <v>0</v>
      </c>
    </row>
    <row r="267" spans="1:72">
      <c r="A267" s="1">
        <v>264</v>
      </c>
      <c r="B267" s="8" t="s">
        <v>85</v>
      </c>
      <c r="D267" s="1">
        <v>9130</v>
      </c>
      <c r="F267" s="1">
        <v>85</v>
      </c>
      <c r="G267" s="1">
        <v>45</v>
      </c>
      <c r="H267" s="1">
        <v>80</v>
      </c>
      <c r="I267" s="1">
        <v>44</v>
      </c>
      <c r="J267" s="1">
        <v>25</v>
      </c>
      <c r="K267" s="1">
        <f t="shared" si="236"/>
        <v>10861</v>
      </c>
      <c r="L267" s="1">
        <f t="shared" si="237"/>
        <v>19516.64</v>
      </c>
      <c r="M267" s="1">
        <f t="shared" si="238"/>
        <v>19947.784</v>
      </c>
      <c r="N267" s="1">
        <f t="shared" si="239"/>
        <v>20176.504</v>
      </c>
      <c r="O267" s="1">
        <f t="shared" si="262"/>
        <v>11230</v>
      </c>
      <c r="P267" s="1">
        <v>2520</v>
      </c>
      <c r="Q267" s="1">
        <v>2000</v>
      </c>
      <c r="R267" s="11">
        <v>360</v>
      </c>
      <c r="S267" s="13">
        <v>1993</v>
      </c>
      <c r="T267" s="13">
        <v>1214</v>
      </c>
      <c r="U267" s="13">
        <v>1287</v>
      </c>
      <c r="V267" s="14">
        <f t="shared" si="235"/>
        <v>4494</v>
      </c>
      <c r="W267" s="13">
        <v>1000</v>
      </c>
      <c r="X267" s="13">
        <f>256/2</f>
        <v>128</v>
      </c>
      <c r="Y267" s="13">
        <v>147.5</v>
      </c>
      <c r="Z267" s="13">
        <v>70</v>
      </c>
      <c r="AA267" s="11">
        <f t="shared" si="233"/>
        <v>9130</v>
      </c>
      <c r="AB267" s="12">
        <f t="shared" si="261"/>
        <v>1342.32</v>
      </c>
      <c r="AC267" s="18">
        <f t="shared" si="227"/>
        <v>8473.64</v>
      </c>
      <c r="AD267" s="17">
        <f t="shared" si="240"/>
        <v>8904.784</v>
      </c>
      <c r="AE267" s="17">
        <f t="shared" si="241"/>
        <v>9133.504</v>
      </c>
      <c r="AF267" s="19">
        <v>55</v>
      </c>
      <c r="AG267" s="13">
        <v>24</v>
      </c>
      <c r="AH267" s="13">
        <v>25</v>
      </c>
      <c r="AI267" s="13">
        <v>8</v>
      </c>
      <c r="AJ267" s="21">
        <v>43</v>
      </c>
      <c r="AK267" s="21">
        <v>4</v>
      </c>
      <c r="AL267" s="21">
        <v>2.5</v>
      </c>
      <c r="AM267" s="21">
        <v>4.2</v>
      </c>
      <c r="AN267" s="13">
        <v>3.4</v>
      </c>
      <c r="AO267" s="13">
        <v>5</v>
      </c>
      <c r="AP267" s="13">
        <v>35</v>
      </c>
      <c r="AQ267" s="11">
        <f t="shared" si="234"/>
        <v>9130</v>
      </c>
      <c r="AR267" s="13">
        <f t="shared" si="254"/>
        <v>659.864</v>
      </c>
      <c r="AS267" s="13">
        <f t="shared" si="255"/>
        <v>431.144</v>
      </c>
      <c r="AT267" s="1">
        <f t="shared" si="242"/>
        <v>85</v>
      </c>
      <c r="AU267" s="1">
        <f t="shared" si="243"/>
        <v>45</v>
      </c>
      <c r="AV267" s="1" t="str">
        <f t="shared" si="256"/>
        <v>125</v>
      </c>
      <c r="AW267" s="1">
        <f t="shared" si="244"/>
        <v>5625</v>
      </c>
      <c r="AX267" s="1">
        <f t="shared" si="245"/>
        <v>80</v>
      </c>
      <c r="AY267" s="1">
        <f t="shared" si="246"/>
        <v>44</v>
      </c>
      <c r="AZ267" s="1" t="str">
        <f t="shared" si="257"/>
        <v>119</v>
      </c>
      <c r="BA267" s="1">
        <f t="shared" si="247"/>
        <v>5236</v>
      </c>
      <c r="BB267" s="1">
        <f t="shared" si="248"/>
        <v>10861</v>
      </c>
      <c r="BC267" s="1">
        <f t="shared" si="249"/>
        <v>25</v>
      </c>
      <c r="BE267" s="1" t="str">
        <f t="shared" si="250"/>
        <v>182</v>
      </c>
      <c r="BI267" s="1">
        <f t="shared" si="251"/>
        <v>19516.64</v>
      </c>
      <c r="BJ267" s="1">
        <f t="shared" si="252"/>
        <v>19947.784</v>
      </c>
      <c r="BK267" s="1">
        <f t="shared" si="253"/>
        <v>20176.504</v>
      </c>
      <c r="BM267" s="1" t="e">
        <f>BI267*#REF!*BL267/1000</f>
        <v>#REF!</v>
      </c>
      <c r="BN267" s="1" t="e">
        <f>BJ267*#REF!*BL267/1000</f>
        <v>#REF!</v>
      </c>
      <c r="BO267" s="1" t="e">
        <f>BK267*#REF!*BL267/1000</f>
        <v>#REF!</v>
      </c>
      <c r="BP267" s="3">
        <v>0.61</v>
      </c>
      <c r="BR267" s="1">
        <f t="shared" si="258"/>
        <v>0</v>
      </c>
      <c r="BS267" s="1">
        <f t="shared" si="259"/>
        <v>0</v>
      </c>
      <c r="BT267" s="1">
        <f t="shared" si="260"/>
        <v>0</v>
      </c>
    </row>
    <row r="268" spans="1:72">
      <c r="A268" s="1">
        <v>265</v>
      </c>
      <c r="B268" s="8" t="s">
        <v>85</v>
      </c>
      <c r="D268" s="1">
        <v>9130</v>
      </c>
      <c r="F268" s="1">
        <v>85</v>
      </c>
      <c r="G268" s="1">
        <v>45</v>
      </c>
      <c r="H268" s="1">
        <v>80</v>
      </c>
      <c r="I268" s="1">
        <v>44</v>
      </c>
      <c r="J268" s="1">
        <v>63</v>
      </c>
      <c r="K268" s="1">
        <f t="shared" si="236"/>
        <v>10861</v>
      </c>
      <c r="L268" s="1">
        <f t="shared" si="237"/>
        <v>19188.64</v>
      </c>
      <c r="M268" s="1">
        <f t="shared" si="238"/>
        <v>19619.784</v>
      </c>
      <c r="N268" s="1">
        <f t="shared" si="239"/>
        <v>19848.504</v>
      </c>
      <c r="O268" s="1">
        <f t="shared" si="262"/>
        <v>11230</v>
      </c>
      <c r="P268" s="1">
        <v>2520</v>
      </c>
      <c r="Q268" s="1">
        <v>2000</v>
      </c>
      <c r="R268" s="11">
        <v>400</v>
      </c>
      <c r="S268" s="13">
        <v>2206</v>
      </c>
      <c r="T268" s="13">
        <v>1324</v>
      </c>
      <c r="U268" s="13">
        <v>1498</v>
      </c>
      <c r="V268" s="14">
        <f t="shared" si="235"/>
        <v>5028</v>
      </c>
      <c r="W268" s="13"/>
      <c r="X268" s="13">
        <f>256/2</f>
        <v>128</v>
      </c>
      <c r="Y268" s="13">
        <v>147.5</v>
      </c>
      <c r="Z268" s="13">
        <v>70</v>
      </c>
      <c r="AA268" s="11">
        <f t="shared" si="233"/>
        <v>9130</v>
      </c>
      <c r="AB268" s="12">
        <f t="shared" si="261"/>
        <v>1342.32</v>
      </c>
      <c r="AC268" s="18">
        <f t="shared" si="227"/>
        <v>8007.64</v>
      </c>
      <c r="AD268" s="17">
        <f t="shared" si="240"/>
        <v>8438.784</v>
      </c>
      <c r="AE268" s="17">
        <f t="shared" si="241"/>
        <v>8667.504</v>
      </c>
      <c r="AF268" s="19">
        <v>55</v>
      </c>
      <c r="AG268" s="13">
        <v>24</v>
      </c>
      <c r="AH268" s="13">
        <v>25</v>
      </c>
      <c r="AI268" s="13">
        <v>8</v>
      </c>
      <c r="AJ268" s="21">
        <v>43</v>
      </c>
      <c r="AK268" s="21">
        <v>4</v>
      </c>
      <c r="AL268" s="21">
        <v>2.5</v>
      </c>
      <c r="AM268" s="21">
        <v>4.2</v>
      </c>
      <c r="AN268" s="13">
        <v>3.4</v>
      </c>
      <c r="AO268" s="13">
        <v>5</v>
      </c>
      <c r="AP268" s="13">
        <v>35</v>
      </c>
      <c r="AQ268" s="11">
        <f t="shared" si="234"/>
        <v>9130</v>
      </c>
      <c r="AR268" s="13">
        <f t="shared" si="254"/>
        <v>659.864</v>
      </c>
      <c r="AS268" s="13">
        <f t="shared" si="255"/>
        <v>431.144</v>
      </c>
      <c r="AT268" s="1">
        <f t="shared" si="242"/>
        <v>85</v>
      </c>
      <c r="AU268" s="1">
        <f t="shared" si="243"/>
        <v>45</v>
      </c>
      <c r="AV268" s="1" t="str">
        <f t="shared" si="256"/>
        <v>125</v>
      </c>
      <c r="AW268" s="1">
        <f t="shared" si="244"/>
        <v>5625</v>
      </c>
      <c r="AX268" s="1">
        <f t="shared" si="245"/>
        <v>80</v>
      </c>
      <c r="AY268" s="1">
        <f t="shared" si="246"/>
        <v>44</v>
      </c>
      <c r="AZ268" s="1" t="str">
        <f t="shared" si="257"/>
        <v>119</v>
      </c>
      <c r="BA268" s="1">
        <f t="shared" si="247"/>
        <v>5236</v>
      </c>
      <c r="BB268" s="1">
        <f t="shared" si="248"/>
        <v>10861</v>
      </c>
      <c r="BC268" s="1">
        <f t="shared" si="249"/>
        <v>63</v>
      </c>
      <c r="BE268" s="1" t="str">
        <f t="shared" si="250"/>
        <v>320</v>
      </c>
      <c r="BI268" s="1">
        <f t="shared" si="251"/>
        <v>19188.64</v>
      </c>
      <c r="BJ268" s="1">
        <f t="shared" si="252"/>
        <v>19619.784</v>
      </c>
      <c r="BK268" s="1">
        <f t="shared" si="253"/>
        <v>19848.504</v>
      </c>
      <c r="BM268" s="1" t="e">
        <f>BI268*#REF!*BL268/1000</f>
        <v>#REF!</v>
      </c>
      <c r="BN268" s="1" t="e">
        <f>BJ268*#REF!*BL268/1000</f>
        <v>#REF!</v>
      </c>
      <c r="BO268" s="1" t="e">
        <f>BK268*#REF!*BL268/1000</f>
        <v>#REF!</v>
      </c>
      <c r="BP268" s="3">
        <v>0.6</v>
      </c>
      <c r="BR268" s="1">
        <f t="shared" si="258"/>
        <v>0</v>
      </c>
      <c r="BS268" s="1">
        <f t="shared" si="259"/>
        <v>0</v>
      </c>
      <c r="BT268" s="1">
        <f t="shared" si="260"/>
        <v>0</v>
      </c>
    </row>
    <row r="269" spans="1:72">
      <c r="A269" s="1">
        <v>266</v>
      </c>
      <c r="B269" s="8" t="s">
        <v>85</v>
      </c>
      <c r="D269" s="1">
        <v>9130</v>
      </c>
      <c r="F269" s="1">
        <v>85</v>
      </c>
      <c r="G269" s="1">
        <v>45</v>
      </c>
      <c r="H269" s="1">
        <v>80</v>
      </c>
      <c r="I269" s="1">
        <v>44</v>
      </c>
      <c r="J269" s="1">
        <v>63</v>
      </c>
      <c r="K269" s="1">
        <f t="shared" si="236"/>
        <v>10861</v>
      </c>
      <c r="L269" s="1">
        <f t="shared" si="237"/>
        <v>21377.64</v>
      </c>
      <c r="M269" s="1">
        <f t="shared" si="238"/>
        <v>21808.784</v>
      </c>
      <c r="N269" s="1">
        <f t="shared" si="239"/>
        <v>22037.504</v>
      </c>
      <c r="O269" s="1">
        <f t="shared" si="262"/>
        <v>11230</v>
      </c>
      <c r="P269" s="1">
        <v>2520</v>
      </c>
      <c r="Q269" s="1">
        <v>2000</v>
      </c>
      <c r="R269" s="11" t="s">
        <v>77</v>
      </c>
      <c r="S269" s="13">
        <v>2325</v>
      </c>
      <c r="T269" s="13">
        <v>1770</v>
      </c>
      <c r="U269" s="13">
        <v>1642</v>
      </c>
      <c r="V269" s="14">
        <f t="shared" si="235"/>
        <v>5737</v>
      </c>
      <c r="W269" s="13">
        <v>1480</v>
      </c>
      <c r="X269" s="13">
        <f>256/2</f>
        <v>128</v>
      </c>
      <c r="Y269" s="13">
        <v>147.5</v>
      </c>
      <c r="Z269" s="13">
        <v>70</v>
      </c>
      <c r="AA269" s="11">
        <f t="shared" si="233"/>
        <v>9130</v>
      </c>
      <c r="AB269" s="12">
        <f t="shared" si="261"/>
        <v>1342.32</v>
      </c>
      <c r="AC269" s="18">
        <f t="shared" si="227"/>
        <v>10196.64</v>
      </c>
      <c r="AD269" s="17">
        <f t="shared" si="240"/>
        <v>10627.784</v>
      </c>
      <c r="AE269" s="17">
        <f t="shared" si="241"/>
        <v>10856.504</v>
      </c>
      <c r="AF269" s="19">
        <v>55</v>
      </c>
      <c r="AG269" s="13">
        <v>24</v>
      </c>
      <c r="AH269" s="13">
        <v>25</v>
      </c>
      <c r="AI269" s="13">
        <v>8</v>
      </c>
      <c r="AJ269" s="21">
        <v>43</v>
      </c>
      <c r="AK269" s="21">
        <v>4</v>
      </c>
      <c r="AL269" s="21">
        <v>2.5</v>
      </c>
      <c r="AM269" s="21">
        <v>4.2</v>
      </c>
      <c r="AN269" s="13">
        <v>3.4</v>
      </c>
      <c r="AO269" s="13">
        <v>5</v>
      </c>
      <c r="AP269" s="13">
        <v>35</v>
      </c>
      <c r="AQ269" s="11">
        <f t="shared" si="234"/>
        <v>9130</v>
      </c>
      <c r="AR269" s="13">
        <f t="shared" si="254"/>
        <v>659.864</v>
      </c>
      <c r="AS269" s="13">
        <f t="shared" si="255"/>
        <v>431.144</v>
      </c>
      <c r="AT269" s="1">
        <f t="shared" si="242"/>
        <v>85</v>
      </c>
      <c r="AU269" s="1">
        <f t="shared" si="243"/>
        <v>45</v>
      </c>
      <c r="AV269" s="1" t="str">
        <f t="shared" si="256"/>
        <v>125</v>
      </c>
      <c r="AW269" s="1">
        <f t="shared" si="244"/>
        <v>5625</v>
      </c>
      <c r="AX269" s="1">
        <f t="shared" si="245"/>
        <v>80</v>
      </c>
      <c r="AY269" s="1">
        <f t="shared" si="246"/>
        <v>44</v>
      </c>
      <c r="AZ269" s="1" t="str">
        <f t="shared" si="257"/>
        <v>119</v>
      </c>
      <c r="BA269" s="1">
        <f t="shared" si="247"/>
        <v>5236</v>
      </c>
      <c r="BB269" s="1">
        <f t="shared" si="248"/>
        <v>10861</v>
      </c>
      <c r="BC269" s="1">
        <f t="shared" si="249"/>
        <v>63</v>
      </c>
      <c r="BE269" s="1" t="str">
        <f t="shared" si="250"/>
        <v>320</v>
      </c>
      <c r="BI269" s="1">
        <f t="shared" si="251"/>
        <v>21377.64</v>
      </c>
      <c r="BJ269" s="1">
        <f t="shared" si="252"/>
        <v>21808.784</v>
      </c>
      <c r="BK269" s="1">
        <f t="shared" si="253"/>
        <v>22037.504</v>
      </c>
      <c r="BM269" s="1" t="e">
        <f>BI269*#REF!*BL269/1000</f>
        <v>#REF!</v>
      </c>
      <c r="BN269" s="1" t="e">
        <f>BJ269*#REF!*BL269/1000</f>
        <v>#REF!</v>
      </c>
      <c r="BO269" s="1" t="e">
        <f>BK269*#REF!*BL269/1000</f>
        <v>#REF!</v>
      </c>
      <c r="BP269" s="3">
        <v>0.59</v>
      </c>
      <c r="BR269" s="1">
        <f t="shared" si="258"/>
        <v>0</v>
      </c>
      <c r="BS269" s="1">
        <f t="shared" si="259"/>
        <v>0</v>
      </c>
      <c r="BT269" s="1">
        <f t="shared" si="260"/>
        <v>0</v>
      </c>
    </row>
    <row r="270" spans="1:72">
      <c r="A270" s="1">
        <v>267</v>
      </c>
      <c r="B270" s="8" t="s">
        <v>85</v>
      </c>
      <c r="D270" s="1">
        <v>9130</v>
      </c>
      <c r="F270" s="1">
        <v>85</v>
      </c>
      <c r="G270" s="1">
        <v>45</v>
      </c>
      <c r="H270" s="1">
        <v>80</v>
      </c>
      <c r="I270" s="1">
        <v>44</v>
      </c>
      <c r="J270" s="1">
        <v>63</v>
      </c>
      <c r="K270" s="1">
        <f t="shared" si="236"/>
        <v>10861</v>
      </c>
      <c r="L270" s="1">
        <f t="shared" si="237"/>
        <v>23029.9</v>
      </c>
      <c r="M270" s="1">
        <f t="shared" si="238"/>
        <v>23461.044</v>
      </c>
      <c r="N270" s="1">
        <f t="shared" si="239"/>
        <v>23689.764</v>
      </c>
      <c r="O270" s="1">
        <f t="shared" si="262"/>
        <v>11230</v>
      </c>
      <c r="P270" s="1">
        <v>2520</v>
      </c>
      <c r="Q270" s="1">
        <v>2000</v>
      </c>
      <c r="R270" s="11" t="s">
        <v>78</v>
      </c>
      <c r="S270" s="13">
        <v>2598</v>
      </c>
      <c r="T270" s="13">
        <v>2225</v>
      </c>
      <c r="U270" s="13">
        <v>1738</v>
      </c>
      <c r="V270" s="14">
        <f>S271+T270+U270</f>
        <v>6561</v>
      </c>
      <c r="W270" s="13">
        <v>2000</v>
      </c>
      <c r="X270" s="13">
        <v>142.5</v>
      </c>
      <c r="Y270" s="13">
        <v>147.5</v>
      </c>
      <c r="Z270" s="13">
        <v>80</v>
      </c>
      <c r="AA270" s="11">
        <f t="shared" si="233"/>
        <v>9130</v>
      </c>
      <c r="AB270" s="12">
        <f t="shared" si="261"/>
        <v>1496.45</v>
      </c>
      <c r="AC270" s="18">
        <f t="shared" si="227"/>
        <v>11848.9</v>
      </c>
      <c r="AD270" s="17">
        <f t="shared" si="240"/>
        <v>12280.044</v>
      </c>
      <c r="AE270" s="17">
        <f t="shared" si="241"/>
        <v>12508.764</v>
      </c>
      <c r="AF270" s="19">
        <v>55</v>
      </c>
      <c r="AG270" s="13">
        <v>24</v>
      </c>
      <c r="AH270" s="13">
        <v>25</v>
      </c>
      <c r="AI270" s="13">
        <v>8</v>
      </c>
      <c r="AJ270" s="21">
        <v>43</v>
      </c>
      <c r="AK270" s="21">
        <v>4</v>
      </c>
      <c r="AL270" s="21">
        <v>2.5</v>
      </c>
      <c r="AM270" s="21">
        <v>4.2</v>
      </c>
      <c r="AN270" s="13">
        <v>3.4</v>
      </c>
      <c r="AO270" s="13">
        <v>5</v>
      </c>
      <c r="AP270" s="13">
        <v>35</v>
      </c>
      <c r="AQ270" s="11">
        <f t="shared" si="234"/>
        <v>9130</v>
      </c>
      <c r="AR270" s="13">
        <f t="shared" si="254"/>
        <v>659.864</v>
      </c>
      <c r="AS270" s="13">
        <f t="shared" si="255"/>
        <v>431.144</v>
      </c>
      <c r="AT270" s="1">
        <f t="shared" si="242"/>
        <v>85</v>
      </c>
      <c r="AU270" s="1">
        <f t="shared" si="243"/>
        <v>45</v>
      </c>
      <c r="AV270" s="1" t="str">
        <f t="shared" si="256"/>
        <v>125</v>
      </c>
      <c r="AW270" s="1">
        <f t="shared" si="244"/>
        <v>5625</v>
      </c>
      <c r="AX270" s="1">
        <f t="shared" si="245"/>
        <v>80</v>
      </c>
      <c r="AY270" s="1">
        <f t="shared" si="246"/>
        <v>44</v>
      </c>
      <c r="AZ270" s="1" t="str">
        <f t="shared" si="257"/>
        <v>119</v>
      </c>
      <c r="BA270" s="1">
        <f t="shared" si="247"/>
        <v>5236</v>
      </c>
      <c r="BB270" s="1">
        <f t="shared" si="248"/>
        <v>10861</v>
      </c>
      <c r="BC270" s="1">
        <f t="shared" si="249"/>
        <v>63</v>
      </c>
      <c r="BE270" s="1" t="str">
        <f t="shared" si="250"/>
        <v>320</v>
      </c>
      <c r="BI270" s="1">
        <f t="shared" si="251"/>
        <v>23029.9</v>
      </c>
      <c r="BJ270" s="1">
        <f t="shared" si="252"/>
        <v>23461.044</v>
      </c>
      <c r="BK270" s="1">
        <f t="shared" si="253"/>
        <v>23689.764</v>
      </c>
      <c r="BM270" s="1" t="e">
        <f>BI270*#REF!*BL270/1000</f>
        <v>#REF!</v>
      </c>
      <c r="BN270" s="1" t="e">
        <f>BJ270*#REF!*BL270/1000</f>
        <v>#REF!</v>
      </c>
      <c r="BO270" s="1" t="e">
        <f>BK270*#REF!*BL270/1000</f>
        <v>#REF!</v>
      </c>
      <c r="BP270" s="3">
        <v>0.56</v>
      </c>
      <c r="BR270" s="1">
        <f t="shared" si="258"/>
        <v>0</v>
      </c>
      <c r="BS270" s="1">
        <f t="shared" si="259"/>
        <v>0</v>
      </c>
      <c r="BT270" s="1">
        <f t="shared" si="260"/>
        <v>0</v>
      </c>
    </row>
    <row r="271" spans="1:72">
      <c r="A271" s="1">
        <v>268</v>
      </c>
      <c r="B271" s="8" t="s">
        <v>85</v>
      </c>
      <c r="D271" s="1">
        <v>9130</v>
      </c>
      <c r="F271" s="1">
        <v>85</v>
      </c>
      <c r="G271" s="1">
        <v>45</v>
      </c>
      <c r="H271" s="1">
        <v>80</v>
      </c>
      <c r="I271" s="1">
        <v>44</v>
      </c>
      <c r="J271" s="1">
        <v>63</v>
      </c>
      <c r="K271" s="1">
        <f t="shared" si="236"/>
        <v>10861</v>
      </c>
      <c r="L271" s="1">
        <f t="shared" si="237"/>
        <v>23397.9</v>
      </c>
      <c r="M271" s="1">
        <f t="shared" si="238"/>
        <v>23829.044</v>
      </c>
      <c r="N271" s="1">
        <f t="shared" si="239"/>
        <v>24057.764</v>
      </c>
      <c r="O271" s="1">
        <f t="shared" si="262"/>
        <v>11230</v>
      </c>
      <c r="P271" s="1">
        <v>2520</v>
      </c>
      <c r="Q271" s="1">
        <v>2000</v>
      </c>
      <c r="R271" s="11" t="s">
        <v>80</v>
      </c>
      <c r="S271" s="13">
        <v>2598</v>
      </c>
      <c r="T271" s="13">
        <v>2225</v>
      </c>
      <c r="U271" s="13">
        <v>1738</v>
      </c>
      <c r="V271" s="14">
        <f>S272+T271+U271</f>
        <v>6561</v>
      </c>
      <c r="W271" s="13">
        <f>1184*2</f>
        <v>2368</v>
      </c>
      <c r="X271" s="13">
        <v>142.5</v>
      </c>
      <c r="Y271" s="13">
        <v>147.5</v>
      </c>
      <c r="Z271" s="13">
        <v>80</v>
      </c>
      <c r="AA271" s="11">
        <f t="shared" si="233"/>
        <v>9130</v>
      </c>
      <c r="AB271" s="12">
        <f t="shared" si="261"/>
        <v>1496.45</v>
      </c>
      <c r="AC271" s="18">
        <f t="shared" si="227"/>
        <v>12216.9</v>
      </c>
      <c r="AD271" s="17">
        <f t="shared" si="240"/>
        <v>12648.044</v>
      </c>
      <c r="AE271" s="17">
        <f t="shared" si="241"/>
        <v>12876.764</v>
      </c>
      <c r="AF271" s="19">
        <v>55</v>
      </c>
      <c r="AG271" s="13">
        <v>24</v>
      </c>
      <c r="AH271" s="13">
        <v>25</v>
      </c>
      <c r="AI271" s="13">
        <v>8</v>
      </c>
      <c r="AJ271" s="21">
        <v>43</v>
      </c>
      <c r="AK271" s="21">
        <v>4</v>
      </c>
      <c r="AL271" s="21">
        <v>2.5</v>
      </c>
      <c r="AM271" s="21">
        <v>4.2</v>
      </c>
      <c r="AN271" s="13">
        <v>3.4</v>
      </c>
      <c r="AO271" s="13">
        <v>5</v>
      </c>
      <c r="AP271" s="13">
        <v>35</v>
      </c>
      <c r="AQ271" s="11">
        <f t="shared" si="234"/>
        <v>9130</v>
      </c>
      <c r="AR271" s="13">
        <f t="shared" si="254"/>
        <v>659.864</v>
      </c>
      <c r="AS271" s="13">
        <f t="shared" si="255"/>
        <v>431.144</v>
      </c>
      <c r="AT271" s="1">
        <f t="shared" si="242"/>
        <v>85</v>
      </c>
      <c r="AU271" s="1">
        <f t="shared" si="243"/>
        <v>45</v>
      </c>
      <c r="AV271" s="1" t="str">
        <f t="shared" si="256"/>
        <v>125</v>
      </c>
      <c r="AW271" s="1">
        <f t="shared" si="244"/>
        <v>5625</v>
      </c>
      <c r="AX271" s="1">
        <f t="shared" si="245"/>
        <v>80</v>
      </c>
      <c r="AY271" s="1">
        <f t="shared" si="246"/>
        <v>44</v>
      </c>
      <c r="AZ271" s="1" t="str">
        <f t="shared" si="257"/>
        <v>119</v>
      </c>
      <c r="BA271" s="1">
        <f t="shared" si="247"/>
        <v>5236</v>
      </c>
      <c r="BB271" s="1">
        <f t="shared" si="248"/>
        <v>10861</v>
      </c>
      <c r="BC271" s="1">
        <f t="shared" si="249"/>
        <v>63</v>
      </c>
      <c r="BE271" s="1" t="str">
        <f t="shared" si="250"/>
        <v>320</v>
      </c>
      <c r="BI271" s="1">
        <f t="shared" si="251"/>
        <v>23397.9</v>
      </c>
      <c r="BJ271" s="1">
        <f t="shared" si="252"/>
        <v>23829.044</v>
      </c>
      <c r="BK271" s="1">
        <f t="shared" si="253"/>
        <v>24057.764</v>
      </c>
      <c r="BM271" s="1" t="e">
        <f>BI271*#REF!*BL271/1000</f>
        <v>#REF!</v>
      </c>
      <c r="BN271" s="1" t="e">
        <f>BJ271*#REF!*BL271/1000</f>
        <v>#REF!</v>
      </c>
      <c r="BO271" s="1" t="e">
        <f>BK271*#REF!*BL271/1000</f>
        <v>#REF!</v>
      </c>
      <c r="BP271" s="3">
        <v>0.55</v>
      </c>
      <c r="BR271" s="1">
        <f t="shared" si="258"/>
        <v>0</v>
      </c>
      <c r="BS271" s="1">
        <f t="shared" si="259"/>
        <v>0</v>
      </c>
      <c r="BT271" s="1">
        <f t="shared" si="260"/>
        <v>0</v>
      </c>
    </row>
    <row r="272" spans="1:72">
      <c r="A272" s="1">
        <v>269</v>
      </c>
      <c r="B272" s="8" t="s">
        <v>85</v>
      </c>
      <c r="D272" s="1">
        <v>9130</v>
      </c>
      <c r="F272" s="1">
        <v>85</v>
      </c>
      <c r="G272" s="1">
        <v>45</v>
      </c>
      <c r="H272" s="1">
        <v>80</v>
      </c>
      <c r="I272" s="1">
        <v>44</v>
      </c>
      <c r="J272" s="1">
        <v>107</v>
      </c>
      <c r="K272" s="1">
        <f t="shared" si="236"/>
        <v>10861</v>
      </c>
      <c r="L272" s="1">
        <f t="shared" si="237"/>
        <v>24440.9</v>
      </c>
      <c r="M272" s="1">
        <f t="shared" si="238"/>
        <v>24872.044</v>
      </c>
      <c r="N272" s="1">
        <f t="shared" si="239"/>
        <v>25100.764</v>
      </c>
      <c r="O272" s="1">
        <f t="shared" si="262"/>
        <v>11230</v>
      </c>
      <c r="P272" s="1">
        <v>2520</v>
      </c>
      <c r="Q272" s="1">
        <v>2000</v>
      </c>
      <c r="R272" s="11" t="s">
        <v>81</v>
      </c>
      <c r="S272" s="13">
        <v>2598</v>
      </c>
      <c r="T272" s="13">
        <v>2225</v>
      </c>
      <c r="U272" s="13">
        <v>1738</v>
      </c>
      <c r="V272" s="14">
        <f t="shared" si="235"/>
        <v>6561</v>
      </c>
      <c r="W272" s="13">
        <f>1620*2</f>
        <v>3240</v>
      </c>
      <c r="X272" s="13">
        <v>142.5</v>
      </c>
      <c r="Y272" s="13">
        <v>147.5</v>
      </c>
      <c r="Z272" s="13">
        <v>80</v>
      </c>
      <c r="AA272" s="11">
        <f t="shared" si="233"/>
        <v>9130</v>
      </c>
      <c r="AB272" s="12">
        <f t="shared" si="261"/>
        <v>1496.45</v>
      </c>
      <c r="AC272" s="18">
        <f t="shared" si="227"/>
        <v>13088.9</v>
      </c>
      <c r="AD272" s="17">
        <f t="shared" si="240"/>
        <v>13520.044</v>
      </c>
      <c r="AE272" s="17">
        <f t="shared" si="241"/>
        <v>13748.764</v>
      </c>
      <c r="AF272" s="19">
        <v>55</v>
      </c>
      <c r="AG272" s="13">
        <v>24</v>
      </c>
      <c r="AH272" s="13">
        <v>25</v>
      </c>
      <c r="AI272" s="13">
        <v>8</v>
      </c>
      <c r="AJ272" s="21">
        <v>43</v>
      </c>
      <c r="AK272" s="21">
        <v>4</v>
      </c>
      <c r="AL272" s="21">
        <v>2.5</v>
      </c>
      <c r="AM272" s="21">
        <v>4.2</v>
      </c>
      <c r="AN272" s="13">
        <v>3.4</v>
      </c>
      <c r="AO272" s="13">
        <v>5</v>
      </c>
      <c r="AP272" s="13">
        <v>35</v>
      </c>
      <c r="AQ272" s="11">
        <f t="shared" si="234"/>
        <v>9130</v>
      </c>
      <c r="AR272" s="13">
        <f t="shared" si="254"/>
        <v>659.864</v>
      </c>
      <c r="AS272" s="13">
        <f t="shared" si="255"/>
        <v>431.144</v>
      </c>
      <c r="AT272" s="1">
        <f t="shared" si="242"/>
        <v>85</v>
      </c>
      <c r="AU272" s="1">
        <f t="shared" si="243"/>
        <v>45</v>
      </c>
      <c r="AV272" s="1" t="str">
        <f t="shared" si="256"/>
        <v>125</v>
      </c>
      <c r="AW272" s="1">
        <f t="shared" si="244"/>
        <v>5625</v>
      </c>
      <c r="AX272" s="1">
        <f t="shared" si="245"/>
        <v>80</v>
      </c>
      <c r="AY272" s="1">
        <f t="shared" si="246"/>
        <v>44</v>
      </c>
      <c r="AZ272" s="1" t="str">
        <f t="shared" si="257"/>
        <v>119</v>
      </c>
      <c r="BA272" s="1">
        <f t="shared" si="247"/>
        <v>5236</v>
      </c>
      <c r="BB272" s="1">
        <f t="shared" si="248"/>
        <v>10861</v>
      </c>
      <c r="BC272" s="1">
        <f t="shared" si="249"/>
        <v>107</v>
      </c>
      <c r="BE272" s="1" t="str">
        <f t="shared" si="250"/>
        <v>491</v>
      </c>
      <c r="BI272" s="1">
        <f t="shared" si="251"/>
        <v>24440.9</v>
      </c>
      <c r="BJ272" s="1">
        <f t="shared" si="252"/>
        <v>24872.044</v>
      </c>
      <c r="BK272" s="1">
        <f t="shared" si="253"/>
        <v>25100.764</v>
      </c>
      <c r="BM272" s="1" t="e">
        <f>BI272*#REF!*BL272/1000</f>
        <v>#REF!</v>
      </c>
      <c r="BN272" s="1" t="e">
        <f>BJ272*#REF!*BL272/1000</f>
        <v>#REF!</v>
      </c>
      <c r="BO272" s="1" t="e">
        <f>BK272*#REF!*BL272/1000</f>
        <v>#REF!</v>
      </c>
      <c r="BP272" s="3">
        <v>0.53</v>
      </c>
      <c r="BR272" s="1">
        <f t="shared" si="258"/>
        <v>0</v>
      </c>
      <c r="BS272" s="1">
        <f t="shared" si="259"/>
        <v>0</v>
      </c>
      <c r="BT272" s="1">
        <f t="shared" si="260"/>
        <v>0</v>
      </c>
    </row>
    <row r="273" spans="1:72">
      <c r="A273" s="1">
        <v>270</v>
      </c>
      <c r="B273" s="8" t="s">
        <v>85</v>
      </c>
      <c r="D273" s="1">
        <v>9130</v>
      </c>
      <c r="F273" s="1">
        <v>85</v>
      </c>
      <c r="G273" s="1">
        <v>45</v>
      </c>
      <c r="H273" s="1">
        <v>80</v>
      </c>
      <c r="I273" s="1">
        <v>44</v>
      </c>
      <c r="J273" s="1">
        <v>107</v>
      </c>
      <c r="K273" s="1">
        <f t="shared" si="236"/>
        <v>10861</v>
      </c>
      <c r="L273" s="1">
        <f t="shared" si="237"/>
        <v>24660.9</v>
      </c>
      <c r="M273" s="1">
        <f t="shared" si="238"/>
        <v>25092.044</v>
      </c>
      <c r="N273" s="1">
        <f t="shared" si="239"/>
        <v>25320.764</v>
      </c>
      <c r="O273" s="1">
        <f t="shared" si="262"/>
        <v>11230</v>
      </c>
      <c r="P273" s="1">
        <v>2520</v>
      </c>
      <c r="Q273" s="1">
        <v>2000</v>
      </c>
      <c r="R273" s="11" t="s">
        <v>86</v>
      </c>
      <c r="S273" s="13">
        <v>2598</v>
      </c>
      <c r="T273" s="13">
        <v>2225</v>
      </c>
      <c r="U273" s="13">
        <v>1738</v>
      </c>
      <c r="V273" s="14">
        <f t="shared" si="235"/>
        <v>6561</v>
      </c>
      <c r="W273" s="13">
        <f>1730*2</f>
        <v>3460</v>
      </c>
      <c r="X273" s="13">
        <v>142.5</v>
      </c>
      <c r="Y273" s="13">
        <v>147.5</v>
      </c>
      <c r="Z273" s="13">
        <v>80</v>
      </c>
      <c r="AA273" s="11">
        <f t="shared" si="233"/>
        <v>9130</v>
      </c>
      <c r="AB273" s="12">
        <f t="shared" si="261"/>
        <v>1496.45</v>
      </c>
      <c r="AC273" s="18">
        <f t="shared" ref="AC273:AC331" si="263">V273+AB273*2+W273+Y273*2</f>
        <v>13308.9</v>
      </c>
      <c r="AD273" s="17">
        <f t="shared" si="240"/>
        <v>13740.044</v>
      </c>
      <c r="AE273" s="17">
        <f t="shared" si="241"/>
        <v>13968.764</v>
      </c>
      <c r="AF273" s="19">
        <v>55</v>
      </c>
      <c r="AG273" s="13">
        <v>24</v>
      </c>
      <c r="AH273" s="13">
        <v>25</v>
      </c>
      <c r="AI273" s="13">
        <v>8</v>
      </c>
      <c r="AJ273" s="21">
        <v>43</v>
      </c>
      <c r="AK273" s="21">
        <v>4</v>
      </c>
      <c r="AL273" s="21">
        <v>2.5</v>
      </c>
      <c r="AM273" s="21">
        <v>4.2</v>
      </c>
      <c r="AN273" s="13">
        <v>3.4</v>
      </c>
      <c r="AO273" s="13">
        <v>5</v>
      </c>
      <c r="AP273" s="13">
        <v>35</v>
      </c>
      <c r="AQ273" s="11">
        <f t="shared" si="234"/>
        <v>9130</v>
      </c>
      <c r="AR273" s="13">
        <f t="shared" si="254"/>
        <v>659.864</v>
      </c>
      <c r="AS273" s="13">
        <f t="shared" si="255"/>
        <v>431.144</v>
      </c>
      <c r="AT273" s="1">
        <f t="shared" si="242"/>
        <v>85</v>
      </c>
      <c r="AU273" s="1">
        <f t="shared" si="243"/>
        <v>45</v>
      </c>
      <c r="AV273" s="1" t="str">
        <f t="shared" si="256"/>
        <v>125</v>
      </c>
      <c r="AW273" s="1">
        <f t="shared" si="244"/>
        <v>5625</v>
      </c>
      <c r="AX273" s="1">
        <f t="shared" si="245"/>
        <v>80</v>
      </c>
      <c r="AY273" s="1">
        <f t="shared" si="246"/>
        <v>44</v>
      </c>
      <c r="AZ273" s="1" t="str">
        <f t="shared" si="257"/>
        <v>119</v>
      </c>
      <c r="BA273" s="1">
        <f t="shared" si="247"/>
        <v>5236</v>
      </c>
      <c r="BB273" s="1">
        <f t="shared" si="248"/>
        <v>10861</v>
      </c>
      <c r="BC273" s="1">
        <f t="shared" si="249"/>
        <v>107</v>
      </c>
      <c r="BE273" s="1" t="str">
        <f t="shared" si="250"/>
        <v>491</v>
      </c>
      <c r="BI273" s="1">
        <f t="shared" si="251"/>
        <v>24660.9</v>
      </c>
      <c r="BJ273" s="1">
        <f t="shared" si="252"/>
        <v>25092.044</v>
      </c>
      <c r="BK273" s="1">
        <f t="shared" si="253"/>
        <v>25320.764</v>
      </c>
      <c r="BM273" s="1" t="e">
        <f>BI273*#REF!*BL273/1000</f>
        <v>#REF!</v>
      </c>
      <c r="BN273" s="1" t="e">
        <f>BJ273*#REF!*BL273/1000</f>
        <v>#REF!</v>
      </c>
      <c r="BO273" s="1" t="e">
        <f>BK273*#REF!*BL273/1000</f>
        <v>#REF!</v>
      </c>
      <c r="BP273" s="3">
        <v>0.51</v>
      </c>
      <c r="BR273" s="1">
        <f t="shared" si="258"/>
        <v>0</v>
      </c>
      <c r="BS273" s="1">
        <f t="shared" si="259"/>
        <v>0</v>
      </c>
      <c r="BT273" s="1">
        <f t="shared" si="260"/>
        <v>0</v>
      </c>
    </row>
    <row r="274" spans="1:72">
      <c r="A274" s="1">
        <v>271</v>
      </c>
      <c r="B274" s="8" t="s">
        <v>85</v>
      </c>
      <c r="D274" s="1">
        <v>9130</v>
      </c>
      <c r="F274" s="1">
        <v>85</v>
      </c>
      <c r="G274" s="1">
        <v>45</v>
      </c>
      <c r="H274" s="1">
        <v>80</v>
      </c>
      <c r="I274" s="1">
        <v>44</v>
      </c>
      <c r="J274" s="1">
        <v>63</v>
      </c>
      <c r="K274" s="1">
        <f t="shared" si="236"/>
        <v>10861</v>
      </c>
      <c r="L274" s="1">
        <f t="shared" si="237"/>
        <v>24900.16</v>
      </c>
      <c r="M274" s="1">
        <f t="shared" si="238"/>
        <v>25331.304</v>
      </c>
      <c r="N274" s="1">
        <f t="shared" si="239"/>
        <v>25560.024</v>
      </c>
      <c r="O274" s="1">
        <f t="shared" si="262"/>
        <v>11230</v>
      </c>
      <c r="P274" s="1">
        <v>2520</v>
      </c>
      <c r="Q274" s="1">
        <v>2000</v>
      </c>
      <c r="R274" s="11" t="s">
        <v>83</v>
      </c>
      <c r="S274" s="13">
        <v>2752</v>
      </c>
      <c r="T274" s="13">
        <v>2596</v>
      </c>
      <c r="U274" s="13">
        <v>1995</v>
      </c>
      <c r="V274" s="14">
        <f t="shared" si="235"/>
        <v>7343</v>
      </c>
      <c r="W274" s="13">
        <v>2800</v>
      </c>
      <c r="X274" s="13">
        <v>157</v>
      </c>
      <c r="Y274" s="13">
        <v>147.5</v>
      </c>
      <c r="Z274" s="13">
        <v>80</v>
      </c>
      <c r="AA274" s="11">
        <f t="shared" si="233"/>
        <v>9130</v>
      </c>
      <c r="AB274" s="12">
        <f t="shared" si="261"/>
        <v>1640.58</v>
      </c>
      <c r="AC274" s="18">
        <f t="shared" si="263"/>
        <v>13719.16</v>
      </c>
      <c r="AD274" s="17">
        <f t="shared" si="240"/>
        <v>14150.304</v>
      </c>
      <c r="AE274" s="17">
        <f t="shared" si="241"/>
        <v>14379.024</v>
      </c>
      <c r="AF274" s="19">
        <v>55</v>
      </c>
      <c r="AG274" s="13">
        <v>24</v>
      </c>
      <c r="AH274" s="13">
        <v>25</v>
      </c>
      <c r="AI274" s="13">
        <v>8</v>
      </c>
      <c r="AJ274" s="21">
        <v>43</v>
      </c>
      <c r="AK274" s="21">
        <v>4</v>
      </c>
      <c r="AL274" s="21">
        <v>2.5</v>
      </c>
      <c r="AM274" s="21">
        <v>4.2</v>
      </c>
      <c r="AN274" s="13">
        <v>3.4</v>
      </c>
      <c r="AO274" s="13">
        <v>5</v>
      </c>
      <c r="AP274" s="13">
        <v>35</v>
      </c>
      <c r="AQ274" s="11">
        <f t="shared" si="234"/>
        <v>9130</v>
      </c>
      <c r="AR274" s="13">
        <f t="shared" si="254"/>
        <v>659.864</v>
      </c>
      <c r="AS274" s="13">
        <f t="shared" si="255"/>
        <v>431.144</v>
      </c>
      <c r="AT274" s="1">
        <f t="shared" si="242"/>
        <v>85</v>
      </c>
      <c r="AU274" s="1">
        <f t="shared" si="243"/>
        <v>45</v>
      </c>
      <c r="AV274" s="1" t="str">
        <f t="shared" si="256"/>
        <v>125</v>
      </c>
      <c r="AW274" s="1">
        <f t="shared" si="244"/>
        <v>5625</v>
      </c>
      <c r="AX274" s="1">
        <f t="shared" si="245"/>
        <v>80</v>
      </c>
      <c r="AY274" s="1">
        <f t="shared" si="246"/>
        <v>44</v>
      </c>
      <c r="AZ274" s="1" t="str">
        <f t="shared" si="257"/>
        <v>119</v>
      </c>
      <c r="BA274" s="1">
        <f t="shared" si="247"/>
        <v>5236</v>
      </c>
      <c r="BB274" s="1">
        <f t="shared" si="248"/>
        <v>10861</v>
      </c>
      <c r="BC274" s="1">
        <f t="shared" si="249"/>
        <v>63</v>
      </c>
      <c r="BE274" s="1" t="str">
        <f t="shared" si="250"/>
        <v>320</v>
      </c>
      <c r="BI274" s="1">
        <f t="shared" si="251"/>
        <v>24900.16</v>
      </c>
      <c r="BJ274" s="1">
        <f t="shared" si="252"/>
        <v>25331.304</v>
      </c>
      <c r="BK274" s="1">
        <f t="shared" si="253"/>
        <v>25560.024</v>
      </c>
      <c r="BM274" s="1" t="e">
        <f>BI274*#REF!*BL274/1000</f>
        <v>#REF!</v>
      </c>
      <c r="BN274" s="1" t="e">
        <f>BJ274*#REF!*BL274/1000</f>
        <v>#REF!</v>
      </c>
      <c r="BO274" s="1" t="e">
        <f>BK274*#REF!*BL274/1000</f>
        <v>#REF!</v>
      </c>
      <c r="BP274" s="3">
        <v>0.5</v>
      </c>
      <c r="BR274" s="1">
        <f t="shared" si="258"/>
        <v>0</v>
      </c>
      <c r="BS274" s="1">
        <f t="shared" si="259"/>
        <v>0</v>
      </c>
      <c r="BT274" s="1">
        <f t="shared" si="260"/>
        <v>0</v>
      </c>
    </row>
    <row r="275" spans="1:72">
      <c r="A275" s="1">
        <v>272</v>
      </c>
      <c r="B275" s="8" t="s">
        <v>85</v>
      </c>
      <c r="D275" s="1">
        <v>9130</v>
      </c>
      <c r="F275" s="1">
        <v>85</v>
      </c>
      <c r="G275" s="1">
        <v>45</v>
      </c>
      <c r="H275" s="1">
        <v>80</v>
      </c>
      <c r="I275" s="1">
        <v>44</v>
      </c>
      <c r="J275" s="1">
        <v>107</v>
      </c>
      <c r="K275" s="1">
        <f t="shared" si="236"/>
        <v>10861</v>
      </c>
      <c r="L275" s="1">
        <f t="shared" si="237"/>
        <v>26639.16</v>
      </c>
      <c r="M275" s="1">
        <f t="shared" si="238"/>
        <v>27070.304</v>
      </c>
      <c r="N275" s="1">
        <f t="shared" si="239"/>
        <v>27299.024</v>
      </c>
      <c r="O275" s="1">
        <f t="shared" si="262"/>
        <v>11230</v>
      </c>
      <c r="P275" s="1">
        <v>2520</v>
      </c>
      <c r="Q275" s="1">
        <v>2000</v>
      </c>
      <c r="R275" s="11" t="s">
        <v>87</v>
      </c>
      <c r="S275" s="13">
        <v>2752</v>
      </c>
      <c r="T275" s="13">
        <v>2596</v>
      </c>
      <c r="U275" s="13">
        <v>1995</v>
      </c>
      <c r="V275" s="14">
        <f t="shared" si="235"/>
        <v>7343</v>
      </c>
      <c r="W275" s="13">
        <f>2184*2</f>
        <v>4368</v>
      </c>
      <c r="X275" s="13">
        <v>157</v>
      </c>
      <c r="Y275" s="13">
        <v>147.5</v>
      </c>
      <c r="Z275" s="13">
        <v>80</v>
      </c>
      <c r="AA275" s="11">
        <f t="shared" si="233"/>
        <v>9130</v>
      </c>
      <c r="AB275" s="12">
        <f t="shared" si="261"/>
        <v>1640.58</v>
      </c>
      <c r="AC275" s="18">
        <f t="shared" si="263"/>
        <v>15287.16</v>
      </c>
      <c r="AD275" s="17">
        <f t="shared" si="240"/>
        <v>15718.304</v>
      </c>
      <c r="AE275" s="17">
        <f t="shared" si="241"/>
        <v>15947.024</v>
      </c>
      <c r="AF275" s="19">
        <v>55</v>
      </c>
      <c r="AG275" s="13">
        <v>24</v>
      </c>
      <c r="AH275" s="13">
        <v>25</v>
      </c>
      <c r="AI275" s="13">
        <v>8</v>
      </c>
      <c r="AJ275" s="21">
        <v>43</v>
      </c>
      <c r="AK275" s="21">
        <v>4</v>
      </c>
      <c r="AL275" s="21">
        <v>2.5</v>
      </c>
      <c r="AM275" s="21">
        <v>4.2</v>
      </c>
      <c r="AN275" s="13">
        <v>3.4</v>
      </c>
      <c r="AO275" s="13">
        <v>5</v>
      </c>
      <c r="AP275" s="13">
        <v>35</v>
      </c>
      <c r="AQ275" s="11">
        <f t="shared" si="234"/>
        <v>9130</v>
      </c>
      <c r="AR275" s="13">
        <f t="shared" si="254"/>
        <v>659.864</v>
      </c>
      <c r="AS275" s="13">
        <f t="shared" si="255"/>
        <v>431.144</v>
      </c>
      <c r="AT275" s="1">
        <f t="shared" si="242"/>
        <v>85</v>
      </c>
      <c r="AU275" s="1">
        <f t="shared" si="243"/>
        <v>45</v>
      </c>
      <c r="AV275" s="1" t="str">
        <f t="shared" si="256"/>
        <v>125</v>
      </c>
      <c r="AW275" s="1">
        <f t="shared" si="244"/>
        <v>5625</v>
      </c>
      <c r="AX275" s="1">
        <f t="shared" si="245"/>
        <v>80</v>
      </c>
      <c r="AY275" s="1">
        <f t="shared" si="246"/>
        <v>44</v>
      </c>
      <c r="AZ275" s="1" t="str">
        <f t="shared" si="257"/>
        <v>119</v>
      </c>
      <c r="BA275" s="1">
        <f t="shared" si="247"/>
        <v>5236</v>
      </c>
      <c r="BB275" s="1">
        <f t="shared" si="248"/>
        <v>10861</v>
      </c>
      <c r="BC275" s="1">
        <f t="shared" si="249"/>
        <v>107</v>
      </c>
      <c r="BE275" s="1" t="str">
        <f t="shared" si="250"/>
        <v>491</v>
      </c>
      <c r="BI275" s="1">
        <f t="shared" si="251"/>
        <v>26639.16</v>
      </c>
      <c r="BJ275" s="1">
        <f t="shared" si="252"/>
        <v>27070.304</v>
      </c>
      <c r="BK275" s="1">
        <f t="shared" si="253"/>
        <v>27299.024</v>
      </c>
      <c r="BM275" s="1" t="e">
        <f>BI275*#REF!*BL275/1000</f>
        <v>#REF!</v>
      </c>
      <c r="BN275" s="1" t="e">
        <f>BJ275*#REF!*BL275/1000</f>
        <v>#REF!</v>
      </c>
      <c r="BO275" s="1" t="e">
        <f>BK275*#REF!*BL275/1000</f>
        <v>#REF!</v>
      </c>
      <c r="BP275" s="3">
        <v>0.49</v>
      </c>
      <c r="BR275" s="1">
        <f t="shared" si="258"/>
        <v>0</v>
      </c>
      <c r="BS275" s="1">
        <f t="shared" si="259"/>
        <v>0</v>
      </c>
      <c r="BT275" s="1">
        <f t="shared" si="260"/>
        <v>0</v>
      </c>
    </row>
    <row r="276" spans="1:72">
      <c r="A276" s="1">
        <v>273</v>
      </c>
      <c r="B276" s="8" t="s">
        <v>85</v>
      </c>
      <c r="D276" s="1">
        <v>9130</v>
      </c>
      <c r="F276" s="1">
        <v>85</v>
      </c>
      <c r="G276" s="1">
        <v>45</v>
      </c>
      <c r="H276" s="1">
        <v>80</v>
      </c>
      <c r="I276" s="1">
        <v>44</v>
      </c>
      <c r="J276" s="1">
        <v>107</v>
      </c>
      <c r="K276" s="1">
        <f t="shared" si="236"/>
        <v>10861</v>
      </c>
      <c r="L276" s="1">
        <f t="shared" si="237"/>
        <v>26991.16</v>
      </c>
      <c r="M276" s="1">
        <f t="shared" si="238"/>
        <v>27422.304</v>
      </c>
      <c r="N276" s="1">
        <f t="shared" si="239"/>
        <v>27651.024</v>
      </c>
      <c r="O276" s="1">
        <f t="shared" si="262"/>
        <v>11230</v>
      </c>
      <c r="P276" s="1">
        <v>2520</v>
      </c>
      <c r="Q276" s="1">
        <v>2000</v>
      </c>
      <c r="R276" s="11" t="s">
        <v>82</v>
      </c>
      <c r="S276" s="13">
        <v>2752</v>
      </c>
      <c r="T276" s="13">
        <v>2596</v>
      </c>
      <c r="U276" s="13">
        <v>1995</v>
      </c>
      <c r="V276" s="14">
        <f t="shared" si="235"/>
        <v>7343</v>
      </c>
      <c r="W276" s="13">
        <f>2360*2</f>
        <v>4720</v>
      </c>
      <c r="X276" s="13">
        <v>157</v>
      </c>
      <c r="Y276" s="13">
        <v>147.5</v>
      </c>
      <c r="Z276" s="13">
        <v>80</v>
      </c>
      <c r="AA276" s="11">
        <f t="shared" si="233"/>
        <v>9130</v>
      </c>
      <c r="AB276" s="12">
        <f t="shared" si="261"/>
        <v>1640.58</v>
      </c>
      <c r="AC276" s="18">
        <f t="shared" si="263"/>
        <v>15639.16</v>
      </c>
      <c r="AD276" s="17">
        <f t="shared" si="240"/>
        <v>16070.304</v>
      </c>
      <c r="AE276" s="17">
        <f t="shared" si="241"/>
        <v>16299.024</v>
      </c>
      <c r="AF276" s="19">
        <v>55</v>
      </c>
      <c r="AG276" s="13">
        <v>24</v>
      </c>
      <c r="AH276" s="13">
        <v>25</v>
      </c>
      <c r="AI276" s="13">
        <v>8</v>
      </c>
      <c r="AJ276" s="21">
        <v>43</v>
      </c>
      <c r="AK276" s="21">
        <v>4</v>
      </c>
      <c r="AL276" s="21">
        <v>2.5</v>
      </c>
      <c r="AM276" s="21">
        <v>4.2</v>
      </c>
      <c r="AN276" s="13">
        <v>3.4</v>
      </c>
      <c r="AO276" s="13">
        <v>5</v>
      </c>
      <c r="AP276" s="13">
        <v>35</v>
      </c>
      <c r="AQ276" s="11">
        <f t="shared" si="234"/>
        <v>9130</v>
      </c>
      <c r="AR276" s="13">
        <f t="shared" si="254"/>
        <v>659.864</v>
      </c>
      <c r="AS276" s="13">
        <f t="shared" si="255"/>
        <v>431.144</v>
      </c>
      <c r="AT276" s="1">
        <f t="shared" si="242"/>
        <v>85</v>
      </c>
      <c r="AU276" s="1">
        <f t="shared" si="243"/>
        <v>45</v>
      </c>
      <c r="AV276" s="1" t="str">
        <f t="shared" si="256"/>
        <v>125</v>
      </c>
      <c r="AW276" s="1">
        <f t="shared" si="244"/>
        <v>5625</v>
      </c>
      <c r="AX276" s="1">
        <f t="shared" si="245"/>
        <v>80</v>
      </c>
      <c r="AY276" s="1">
        <f t="shared" si="246"/>
        <v>44</v>
      </c>
      <c r="AZ276" s="1" t="str">
        <f t="shared" si="257"/>
        <v>119</v>
      </c>
      <c r="BA276" s="1">
        <f t="shared" si="247"/>
        <v>5236</v>
      </c>
      <c r="BB276" s="1">
        <f t="shared" si="248"/>
        <v>10861</v>
      </c>
      <c r="BC276" s="1">
        <f t="shared" si="249"/>
        <v>107</v>
      </c>
      <c r="BE276" s="1" t="str">
        <f t="shared" si="250"/>
        <v>491</v>
      </c>
      <c r="BI276" s="1">
        <f t="shared" si="251"/>
        <v>26991.16</v>
      </c>
      <c r="BJ276" s="1">
        <f t="shared" si="252"/>
        <v>27422.304</v>
      </c>
      <c r="BK276" s="1">
        <f t="shared" si="253"/>
        <v>27651.024</v>
      </c>
      <c r="BM276" s="1" t="e">
        <f>BI276*#REF!*BL276/1000</f>
        <v>#REF!</v>
      </c>
      <c r="BN276" s="1" t="e">
        <f>BJ276*#REF!*BL276/1000</f>
        <v>#REF!</v>
      </c>
      <c r="BO276" s="1" t="e">
        <f>BK276*#REF!*BL276/1000</f>
        <v>#REF!</v>
      </c>
      <c r="BP276" s="3">
        <v>0.46</v>
      </c>
      <c r="BR276" s="1">
        <f t="shared" si="258"/>
        <v>0</v>
      </c>
      <c r="BS276" s="1">
        <f t="shared" si="259"/>
        <v>0</v>
      </c>
      <c r="BT276" s="1">
        <f t="shared" si="260"/>
        <v>0</v>
      </c>
    </row>
    <row r="277" spans="1:72">
      <c r="A277" s="1">
        <v>274</v>
      </c>
      <c r="B277" s="8" t="s">
        <v>85</v>
      </c>
      <c r="C277" s="1">
        <v>420</v>
      </c>
      <c r="D277" s="1">
        <v>9530</v>
      </c>
      <c r="F277" s="1">
        <v>85</v>
      </c>
      <c r="G277" s="1">
        <v>47</v>
      </c>
      <c r="H277" s="1">
        <v>80</v>
      </c>
      <c r="I277" s="1">
        <v>46</v>
      </c>
      <c r="J277" s="1">
        <v>25</v>
      </c>
      <c r="K277" s="1">
        <f t="shared" si="236"/>
        <v>11349</v>
      </c>
      <c r="L277" s="1">
        <f t="shared" si="237"/>
        <v>19741.04</v>
      </c>
      <c r="M277" s="1">
        <f t="shared" si="238"/>
        <v>20181.304</v>
      </c>
      <c r="N277" s="1">
        <f t="shared" si="239"/>
        <v>20419.624</v>
      </c>
      <c r="O277" s="1">
        <f t="shared" si="262"/>
        <v>11630</v>
      </c>
      <c r="P277" s="1">
        <v>2520</v>
      </c>
      <c r="Q277" s="1">
        <v>2000</v>
      </c>
      <c r="R277" s="11">
        <v>320</v>
      </c>
      <c r="S277" s="13">
        <v>1888</v>
      </c>
      <c r="T277" s="13">
        <v>1213</v>
      </c>
      <c r="U277" s="13">
        <v>1287</v>
      </c>
      <c r="V277" s="14">
        <f t="shared" si="235"/>
        <v>4388</v>
      </c>
      <c r="W277" s="13">
        <v>740</v>
      </c>
      <c r="X277" s="13">
        <f>256/2</f>
        <v>128</v>
      </c>
      <c r="Y277" s="13">
        <v>147.5</v>
      </c>
      <c r="Z277" s="13">
        <v>70</v>
      </c>
      <c r="AA277" s="11">
        <f t="shared" si="233"/>
        <v>9530</v>
      </c>
      <c r="AB277" s="12">
        <f t="shared" si="261"/>
        <v>1393.52</v>
      </c>
      <c r="AC277" s="18">
        <f t="shared" si="263"/>
        <v>8210.04</v>
      </c>
      <c r="AD277" s="17">
        <f t="shared" si="240"/>
        <v>8650.304</v>
      </c>
      <c r="AE277" s="17">
        <f t="shared" si="241"/>
        <v>8888.624</v>
      </c>
      <c r="AF277" s="19">
        <v>55</v>
      </c>
      <c r="AG277" s="13">
        <v>24</v>
      </c>
      <c r="AH277" s="13">
        <v>25</v>
      </c>
      <c r="AI277" s="13">
        <v>8</v>
      </c>
      <c r="AJ277" s="21">
        <v>43</v>
      </c>
      <c r="AK277" s="21">
        <v>4</v>
      </c>
      <c r="AL277" s="21">
        <v>2.5</v>
      </c>
      <c r="AM277" s="21">
        <v>4.2</v>
      </c>
      <c r="AN277" s="13">
        <v>3.4</v>
      </c>
      <c r="AO277" s="13">
        <v>5</v>
      </c>
      <c r="AP277" s="13">
        <v>35</v>
      </c>
      <c r="AQ277" s="11">
        <f t="shared" si="234"/>
        <v>9530</v>
      </c>
      <c r="AR277" s="13">
        <f t="shared" si="254"/>
        <v>678.584</v>
      </c>
      <c r="AS277" s="13">
        <f t="shared" si="255"/>
        <v>440.264</v>
      </c>
      <c r="AT277" s="1">
        <f t="shared" si="242"/>
        <v>85</v>
      </c>
      <c r="AU277" s="1">
        <f t="shared" si="243"/>
        <v>47</v>
      </c>
      <c r="AV277" s="1" t="str">
        <f t="shared" si="256"/>
        <v>125</v>
      </c>
      <c r="AW277" s="1">
        <f t="shared" si="244"/>
        <v>5875</v>
      </c>
      <c r="AX277" s="1">
        <f t="shared" si="245"/>
        <v>80</v>
      </c>
      <c r="AY277" s="1">
        <f t="shared" si="246"/>
        <v>46</v>
      </c>
      <c r="AZ277" s="1" t="str">
        <f t="shared" si="257"/>
        <v>119</v>
      </c>
      <c r="BA277" s="1">
        <f t="shared" si="247"/>
        <v>5474</v>
      </c>
      <c r="BB277" s="1">
        <f t="shared" si="248"/>
        <v>11349</v>
      </c>
      <c r="BC277" s="1">
        <f t="shared" si="249"/>
        <v>25</v>
      </c>
      <c r="BE277" s="1" t="str">
        <f t="shared" si="250"/>
        <v>182</v>
      </c>
      <c r="BI277" s="1">
        <f t="shared" si="251"/>
        <v>19741.04</v>
      </c>
      <c r="BJ277" s="1">
        <f t="shared" si="252"/>
        <v>20181.304</v>
      </c>
      <c r="BK277" s="1">
        <f t="shared" si="253"/>
        <v>20419.624</v>
      </c>
      <c r="BM277" s="1" t="e">
        <f>BI277*#REF!*BL277/1000</f>
        <v>#REF!</v>
      </c>
      <c r="BN277" s="1" t="e">
        <f>BJ277*#REF!*BL277/1000</f>
        <v>#REF!</v>
      </c>
      <c r="BO277" s="1" t="e">
        <f>BK277*#REF!*BL277/1000</f>
        <v>#REF!</v>
      </c>
      <c r="BP277" s="3">
        <v>0.6</v>
      </c>
      <c r="BR277" s="1">
        <f t="shared" si="258"/>
        <v>0</v>
      </c>
      <c r="BS277" s="1">
        <f t="shared" si="259"/>
        <v>0</v>
      </c>
      <c r="BT277" s="1">
        <f t="shared" si="260"/>
        <v>0</v>
      </c>
    </row>
    <row r="278" spans="1:72">
      <c r="A278" s="1">
        <v>275</v>
      </c>
      <c r="B278" s="8" t="s">
        <v>85</v>
      </c>
      <c r="D278" s="1">
        <v>9530</v>
      </c>
      <c r="F278" s="1">
        <v>85</v>
      </c>
      <c r="G278" s="1">
        <v>47</v>
      </c>
      <c r="H278" s="1">
        <v>80</v>
      </c>
      <c r="I278" s="1">
        <v>46</v>
      </c>
      <c r="J278" s="1">
        <v>25</v>
      </c>
      <c r="K278" s="1">
        <f t="shared" si="236"/>
        <v>11349</v>
      </c>
      <c r="L278" s="1">
        <f t="shared" si="237"/>
        <v>20107.04</v>
      </c>
      <c r="M278" s="1">
        <f t="shared" si="238"/>
        <v>20547.304</v>
      </c>
      <c r="N278" s="1">
        <f t="shared" si="239"/>
        <v>20785.624</v>
      </c>
      <c r="O278" s="1">
        <f t="shared" si="262"/>
        <v>11630</v>
      </c>
      <c r="P278" s="1">
        <v>2520</v>
      </c>
      <c r="Q278" s="1">
        <v>2000</v>
      </c>
      <c r="R278" s="11">
        <v>360</v>
      </c>
      <c r="S278" s="13">
        <v>1993</v>
      </c>
      <c r="T278" s="13">
        <v>1214</v>
      </c>
      <c r="U278" s="13">
        <v>1287</v>
      </c>
      <c r="V278" s="14">
        <f t="shared" si="235"/>
        <v>4494</v>
      </c>
      <c r="W278" s="13">
        <v>1000</v>
      </c>
      <c r="X278" s="13">
        <f>256/2</f>
        <v>128</v>
      </c>
      <c r="Y278" s="13">
        <v>147.5</v>
      </c>
      <c r="Z278" s="13">
        <v>70</v>
      </c>
      <c r="AA278" s="11">
        <f t="shared" si="233"/>
        <v>9530</v>
      </c>
      <c r="AB278" s="12">
        <f t="shared" si="261"/>
        <v>1393.52</v>
      </c>
      <c r="AC278" s="18">
        <f t="shared" si="263"/>
        <v>8576.04</v>
      </c>
      <c r="AD278" s="17">
        <f t="shared" si="240"/>
        <v>9016.304</v>
      </c>
      <c r="AE278" s="17">
        <f t="shared" si="241"/>
        <v>9254.624</v>
      </c>
      <c r="AF278" s="19">
        <v>55</v>
      </c>
      <c r="AG278" s="13">
        <v>24</v>
      </c>
      <c r="AH278" s="13">
        <v>25</v>
      </c>
      <c r="AI278" s="13">
        <v>8</v>
      </c>
      <c r="AJ278" s="21">
        <v>43</v>
      </c>
      <c r="AK278" s="21">
        <v>4</v>
      </c>
      <c r="AL278" s="21">
        <v>2.5</v>
      </c>
      <c r="AM278" s="21">
        <v>4.2</v>
      </c>
      <c r="AN278" s="13">
        <v>3.4</v>
      </c>
      <c r="AO278" s="13">
        <v>5</v>
      </c>
      <c r="AP278" s="13">
        <v>35</v>
      </c>
      <c r="AQ278" s="11">
        <f t="shared" si="234"/>
        <v>9530</v>
      </c>
      <c r="AR278" s="13">
        <f t="shared" si="254"/>
        <v>678.584</v>
      </c>
      <c r="AS278" s="13">
        <f t="shared" si="255"/>
        <v>440.264</v>
      </c>
      <c r="AT278" s="1">
        <f t="shared" si="242"/>
        <v>85</v>
      </c>
      <c r="AU278" s="1">
        <f t="shared" si="243"/>
        <v>47</v>
      </c>
      <c r="AV278" s="1" t="str">
        <f t="shared" si="256"/>
        <v>125</v>
      </c>
      <c r="AW278" s="1">
        <f t="shared" si="244"/>
        <v>5875</v>
      </c>
      <c r="AX278" s="1">
        <f t="shared" si="245"/>
        <v>80</v>
      </c>
      <c r="AY278" s="1">
        <f t="shared" si="246"/>
        <v>46</v>
      </c>
      <c r="AZ278" s="1" t="str">
        <f t="shared" si="257"/>
        <v>119</v>
      </c>
      <c r="BA278" s="1">
        <f t="shared" si="247"/>
        <v>5474</v>
      </c>
      <c r="BB278" s="1">
        <f t="shared" si="248"/>
        <v>11349</v>
      </c>
      <c r="BC278" s="1">
        <f t="shared" si="249"/>
        <v>25</v>
      </c>
      <c r="BE278" s="1" t="str">
        <f t="shared" si="250"/>
        <v>182</v>
      </c>
      <c r="BI278" s="1">
        <f t="shared" si="251"/>
        <v>20107.04</v>
      </c>
      <c r="BJ278" s="1">
        <f t="shared" si="252"/>
        <v>20547.304</v>
      </c>
      <c r="BK278" s="1">
        <f t="shared" si="253"/>
        <v>20785.624</v>
      </c>
      <c r="BM278" s="1" t="e">
        <f>BI278*#REF!*BL278/1000</f>
        <v>#REF!</v>
      </c>
      <c r="BN278" s="1" t="e">
        <f>BJ278*#REF!*BL278/1000</f>
        <v>#REF!</v>
      </c>
      <c r="BO278" s="1" t="e">
        <f>BK278*#REF!*BL278/1000</f>
        <v>#REF!</v>
      </c>
      <c r="BP278" s="3">
        <v>0.58</v>
      </c>
      <c r="BR278" s="1">
        <f t="shared" si="258"/>
        <v>0</v>
      </c>
      <c r="BS278" s="1">
        <f t="shared" si="259"/>
        <v>0</v>
      </c>
      <c r="BT278" s="1">
        <f t="shared" si="260"/>
        <v>0</v>
      </c>
    </row>
    <row r="279" spans="1:72">
      <c r="A279" s="1">
        <v>276</v>
      </c>
      <c r="B279" s="8" t="s">
        <v>85</v>
      </c>
      <c r="D279" s="1">
        <v>9530</v>
      </c>
      <c r="F279" s="1">
        <v>85</v>
      </c>
      <c r="G279" s="1">
        <v>47</v>
      </c>
      <c r="H279" s="1">
        <v>80</v>
      </c>
      <c r="I279" s="1">
        <v>46</v>
      </c>
      <c r="J279" s="1">
        <v>63</v>
      </c>
      <c r="K279" s="1">
        <f t="shared" si="236"/>
        <v>11349</v>
      </c>
      <c r="L279" s="1">
        <f t="shared" si="237"/>
        <v>19779.04</v>
      </c>
      <c r="M279" s="1">
        <f t="shared" si="238"/>
        <v>20219.304</v>
      </c>
      <c r="N279" s="1">
        <f t="shared" si="239"/>
        <v>20457.624</v>
      </c>
      <c r="O279" s="1">
        <f t="shared" si="262"/>
        <v>11630</v>
      </c>
      <c r="P279" s="1">
        <v>2520</v>
      </c>
      <c r="Q279" s="1">
        <v>2000</v>
      </c>
      <c r="R279" s="11">
        <v>400</v>
      </c>
      <c r="S279" s="13">
        <v>2206</v>
      </c>
      <c r="T279" s="13">
        <v>1324</v>
      </c>
      <c r="U279" s="13">
        <v>1498</v>
      </c>
      <c r="V279" s="14">
        <f t="shared" si="235"/>
        <v>5028</v>
      </c>
      <c r="W279" s="13"/>
      <c r="X279" s="13">
        <f>256/2</f>
        <v>128</v>
      </c>
      <c r="Y279" s="13">
        <v>147.5</v>
      </c>
      <c r="Z279" s="13">
        <v>70</v>
      </c>
      <c r="AA279" s="11">
        <f t="shared" si="233"/>
        <v>9530</v>
      </c>
      <c r="AB279" s="12">
        <f t="shared" si="261"/>
        <v>1393.52</v>
      </c>
      <c r="AC279" s="18">
        <f t="shared" si="263"/>
        <v>8110.04</v>
      </c>
      <c r="AD279" s="17">
        <f t="shared" si="240"/>
        <v>8550.304</v>
      </c>
      <c r="AE279" s="17">
        <f t="shared" si="241"/>
        <v>8788.624</v>
      </c>
      <c r="AF279" s="19">
        <v>55</v>
      </c>
      <c r="AG279" s="13">
        <v>24</v>
      </c>
      <c r="AH279" s="13">
        <v>25</v>
      </c>
      <c r="AI279" s="13">
        <v>8</v>
      </c>
      <c r="AJ279" s="21">
        <v>43</v>
      </c>
      <c r="AK279" s="21">
        <v>4</v>
      </c>
      <c r="AL279" s="21">
        <v>2.5</v>
      </c>
      <c r="AM279" s="21">
        <v>4.2</v>
      </c>
      <c r="AN279" s="13">
        <v>3.4</v>
      </c>
      <c r="AO279" s="13">
        <v>5</v>
      </c>
      <c r="AP279" s="13">
        <v>35</v>
      </c>
      <c r="AQ279" s="11">
        <f t="shared" si="234"/>
        <v>9530</v>
      </c>
      <c r="AR279" s="13">
        <f t="shared" si="254"/>
        <v>678.584</v>
      </c>
      <c r="AS279" s="13">
        <f t="shared" si="255"/>
        <v>440.264</v>
      </c>
      <c r="AT279" s="1">
        <f t="shared" si="242"/>
        <v>85</v>
      </c>
      <c r="AU279" s="1">
        <f t="shared" si="243"/>
        <v>47</v>
      </c>
      <c r="AV279" s="1" t="str">
        <f t="shared" si="256"/>
        <v>125</v>
      </c>
      <c r="AW279" s="1">
        <f t="shared" si="244"/>
        <v>5875</v>
      </c>
      <c r="AX279" s="1">
        <f t="shared" si="245"/>
        <v>80</v>
      </c>
      <c r="AY279" s="1">
        <f t="shared" si="246"/>
        <v>46</v>
      </c>
      <c r="AZ279" s="1" t="str">
        <f t="shared" si="257"/>
        <v>119</v>
      </c>
      <c r="BA279" s="1">
        <f t="shared" si="247"/>
        <v>5474</v>
      </c>
      <c r="BB279" s="1">
        <f t="shared" si="248"/>
        <v>11349</v>
      </c>
      <c r="BC279" s="1">
        <f t="shared" si="249"/>
        <v>63</v>
      </c>
      <c r="BE279" s="1" t="str">
        <f t="shared" si="250"/>
        <v>320</v>
      </c>
      <c r="BI279" s="1">
        <f t="shared" si="251"/>
        <v>19779.04</v>
      </c>
      <c r="BJ279" s="1">
        <f t="shared" si="252"/>
        <v>20219.304</v>
      </c>
      <c r="BK279" s="1">
        <f t="shared" si="253"/>
        <v>20457.624</v>
      </c>
      <c r="BM279" s="1" t="e">
        <f>BI279*#REF!*BL279/1000</f>
        <v>#REF!</v>
      </c>
      <c r="BN279" s="1" t="e">
        <f>BJ279*#REF!*BL279/1000</f>
        <v>#REF!</v>
      </c>
      <c r="BO279" s="1" t="e">
        <f>BK279*#REF!*BL279/1000</f>
        <v>#REF!</v>
      </c>
      <c r="BP279" s="3">
        <v>0.55</v>
      </c>
      <c r="BR279" s="1">
        <f t="shared" si="258"/>
        <v>0</v>
      </c>
      <c r="BS279" s="1">
        <f t="shared" si="259"/>
        <v>0</v>
      </c>
      <c r="BT279" s="1">
        <f t="shared" si="260"/>
        <v>0</v>
      </c>
    </row>
    <row r="280" spans="1:72">
      <c r="A280" s="1">
        <v>277</v>
      </c>
      <c r="B280" s="8" t="s">
        <v>85</v>
      </c>
      <c r="D280" s="1">
        <v>9530</v>
      </c>
      <c r="F280" s="1">
        <v>85</v>
      </c>
      <c r="G280" s="1">
        <v>47</v>
      </c>
      <c r="H280" s="1">
        <v>80</v>
      </c>
      <c r="I280" s="1">
        <v>46</v>
      </c>
      <c r="J280" s="1">
        <v>63</v>
      </c>
      <c r="K280" s="1">
        <f t="shared" si="236"/>
        <v>11349</v>
      </c>
      <c r="L280" s="1">
        <f t="shared" si="237"/>
        <v>21968.04</v>
      </c>
      <c r="M280" s="1">
        <f t="shared" si="238"/>
        <v>22408.304</v>
      </c>
      <c r="N280" s="1">
        <f t="shared" si="239"/>
        <v>22646.624</v>
      </c>
      <c r="O280" s="1">
        <f t="shared" si="262"/>
        <v>11630</v>
      </c>
      <c r="P280" s="1">
        <v>2520</v>
      </c>
      <c r="Q280" s="1">
        <v>2000</v>
      </c>
      <c r="R280" s="11" t="s">
        <v>77</v>
      </c>
      <c r="S280" s="13">
        <v>2325</v>
      </c>
      <c r="T280" s="13">
        <v>1770</v>
      </c>
      <c r="U280" s="13">
        <v>1642</v>
      </c>
      <c r="V280" s="14">
        <f t="shared" si="235"/>
        <v>5737</v>
      </c>
      <c r="W280" s="13">
        <v>1480</v>
      </c>
      <c r="X280" s="13">
        <f>256/2</f>
        <v>128</v>
      </c>
      <c r="Y280" s="13">
        <v>147.5</v>
      </c>
      <c r="Z280" s="13">
        <v>70</v>
      </c>
      <c r="AA280" s="11">
        <f t="shared" si="233"/>
        <v>9530</v>
      </c>
      <c r="AB280" s="12">
        <f t="shared" si="261"/>
        <v>1393.52</v>
      </c>
      <c r="AC280" s="18">
        <f t="shared" si="263"/>
        <v>10299.04</v>
      </c>
      <c r="AD280" s="17">
        <f t="shared" si="240"/>
        <v>10739.304</v>
      </c>
      <c r="AE280" s="17">
        <f t="shared" si="241"/>
        <v>10977.624</v>
      </c>
      <c r="AF280" s="19">
        <v>55</v>
      </c>
      <c r="AG280" s="13">
        <v>24</v>
      </c>
      <c r="AH280" s="13">
        <v>25</v>
      </c>
      <c r="AI280" s="13">
        <v>8</v>
      </c>
      <c r="AJ280" s="21">
        <v>43</v>
      </c>
      <c r="AK280" s="21">
        <v>4</v>
      </c>
      <c r="AL280" s="21">
        <v>2.5</v>
      </c>
      <c r="AM280" s="21">
        <v>4.2</v>
      </c>
      <c r="AN280" s="13">
        <v>3.4</v>
      </c>
      <c r="AO280" s="13">
        <v>5</v>
      </c>
      <c r="AP280" s="13">
        <v>35</v>
      </c>
      <c r="AQ280" s="11">
        <f t="shared" si="234"/>
        <v>9530</v>
      </c>
      <c r="AR280" s="13">
        <f t="shared" si="254"/>
        <v>678.584</v>
      </c>
      <c r="AS280" s="13">
        <f t="shared" si="255"/>
        <v>440.264</v>
      </c>
      <c r="AT280" s="1">
        <f t="shared" si="242"/>
        <v>85</v>
      </c>
      <c r="AU280" s="1">
        <f t="shared" si="243"/>
        <v>47</v>
      </c>
      <c r="AV280" s="1" t="str">
        <f t="shared" si="256"/>
        <v>125</v>
      </c>
      <c r="AW280" s="1">
        <f t="shared" si="244"/>
        <v>5875</v>
      </c>
      <c r="AX280" s="1">
        <f t="shared" si="245"/>
        <v>80</v>
      </c>
      <c r="AY280" s="1">
        <f t="shared" si="246"/>
        <v>46</v>
      </c>
      <c r="AZ280" s="1" t="str">
        <f t="shared" si="257"/>
        <v>119</v>
      </c>
      <c r="BA280" s="1">
        <f t="shared" si="247"/>
        <v>5474</v>
      </c>
      <c r="BB280" s="1">
        <f t="shared" si="248"/>
        <v>11349</v>
      </c>
      <c r="BC280" s="1">
        <f t="shared" si="249"/>
        <v>63</v>
      </c>
      <c r="BE280" s="1" t="str">
        <f t="shared" si="250"/>
        <v>320</v>
      </c>
      <c r="BI280" s="1">
        <f t="shared" si="251"/>
        <v>21968.04</v>
      </c>
      <c r="BJ280" s="1">
        <f t="shared" si="252"/>
        <v>22408.304</v>
      </c>
      <c r="BK280" s="1">
        <f t="shared" si="253"/>
        <v>22646.624</v>
      </c>
      <c r="BM280" s="1" t="e">
        <f>BI280*#REF!*BL280/1000</f>
        <v>#REF!</v>
      </c>
      <c r="BN280" s="1" t="e">
        <f>BJ280*#REF!*BL280/1000</f>
        <v>#REF!</v>
      </c>
      <c r="BO280" s="1" t="e">
        <f>BK280*#REF!*BL280/1000</f>
        <v>#REF!</v>
      </c>
      <c r="BP280" s="3">
        <v>0.54</v>
      </c>
      <c r="BR280" s="1">
        <f t="shared" si="258"/>
        <v>0</v>
      </c>
      <c r="BS280" s="1">
        <f t="shared" si="259"/>
        <v>0</v>
      </c>
      <c r="BT280" s="1">
        <f t="shared" si="260"/>
        <v>0</v>
      </c>
    </row>
    <row r="281" spans="1:72">
      <c r="A281" s="1">
        <v>278</v>
      </c>
      <c r="B281" s="8" t="s">
        <v>85</v>
      </c>
      <c r="D281" s="1">
        <v>9530</v>
      </c>
      <c r="F281" s="1">
        <v>85</v>
      </c>
      <c r="G281" s="1">
        <v>47</v>
      </c>
      <c r="H281" s="1">
        <v>80</v>
      </c>
      <c r="I281" s="1">
        <v>46</v>
      </c>
      <c r="J281" s="1">
        <v>63</v>
      </c>
      <c r="K281" s="1">
        <f t="shared" si="236"/>
        <v>11349</v>
      </c>
      <c r="L281" s="1">
        <f t="shared" si="237"/>
        <v>23631.9</v>
      </c>
      <c r="M281" s="1">
        <f t="shared" si="238"/>
        <v>24072.164</v>
      </c>
      <c r="N281" s="1">
        <f t="shared" si="239"/>
        <v>24310.484</v>
      </c>
      <c r="O281" s="1">
        <f t="shared" si="262"/>
        <v>11630</v>
      </c>
      <c r="P281" s="1">
        <v>2520</v>
      </c>
      <c r="Q281" s="1">
        <v>2000</v>
      </c>
      <c r="R281" s="11" t="s">
        <v>78</v>
      </c>
      <c r="S281" s="13">
        <v>2598</v>
      </c>
      <c r="T281" s="13">
        <v>2225</v>
      </c>
      <c r="U281" s="13">
        <v>1738</v>
      </c>
      <c r="V281" s="14">
        <f>S282+T281+U281</f>
        <v>6561</v>
      </c>
      <c r="W281" s="13">
        <v>2000</v>
      </c>
      <c r="X281" s="13">
        <v>142.5</v>
      </c>
      <c r="Y281" s="13">
        <v>147.5</v>
      </c>
      <c r="Z281" s="13">
        <v>80</v>
      </c>
      <c r="AA281" s="11">
        <f t="shared" si="233"/>
        <v>9530</v>
      </c>
      <c r="AB281" s="12">
        <f t="shared" si="261"/>
        <v>1553.45</v>
      </c>
      <c r="AC281" s="18">
        <f t="shared" si="263"/>
        <v>11962.9</v>
      </c>
      <c r="AD281" s="17">
        <f t="shared" si="240"/>
        <v>12403.164</v>
      </c>
      <c r="AE281" s="17">
        <f t="shared" si="241"/>
        <v>12641.484</v>
      </c>
      <c r="AF281" s="19">
        <v>55</v>
      </c>
      <c r="AG281" s="13">
        <v>24</v>
      </c>
      <c r="AH281" s="13">
        <v>25</v>
      </c>
      <c r="AI281" s="13">
        <v>8</v>
      </c>
      <c r="AJ281" s="21">
        <v>43</v>
      </c>
      <c r="AK281" s="21">
        <v>4</v>
      </c>
      <c r="AL281" s="21">
        <v>2.5</v>
      </c>
      <c r="AM281" s="21">
        <v>4.2</v>
      </c>
      <c r="AN281" s="13">
        <v>3.4</v>
      </c>
      <c r="AO281" s="13">
        <v>5</v>
      </c>
      <c r="AP281" s="13">
        <v>35</v>
      </c>
      <c r="AQ281" s="11">
        <f t="shared" si="234"/>
        <v>9530</v>
      </c>
      <c r="AR281" s="13">
        <f t="shared" si="254"/>
        <v>678.584</v>
      </c>
      <c r="AS281" s="13">
        <f t="shared" si="255"/>
        <v>440.264</v>
      </c>
      <c r="AT281" s="1">
        <f t="shared" si="242"/>
        <v>85</v>
      </c>
      <c r="AU281" s="1">
        <f t="shared" si="243"/>
        <v>47</v>
      </c>
      <c r="AV281" s="1" t="str">
        <f t="shared" si="256"/>
        <v>125</v>
      </c>
      <c r="AW281" s="1">
        <f t="shared" si="244"/>
        <v>5875</v>
      </c>
      <c r="AX281" s="1">
        <f t="shared" si="245"/>
        <v>80</v>
      </c>
      <c r="AY281" s="1">
        <f t="shared" si="246"/>
        <v>46</v>
      </c>
      <c r="AZ281" s="1" t="str">
        <f t="shared" si="257"/>
        <v>119</v>
      </c>
      <c r="BA281" s="1">
        <f t="shared" si="247"/>
        <v>5474</v>
      </c>
      <c r="BB281" s="1">
        <f t="shared" si="248"/>
        <v>11349</v>
      </c>
      <c r="BC281" s="1">
        <f t="shared" si="249"/>
        <v>63</v>
      </c>
      <c r="BE281" s="1" t="str">
        <f t="shared" si="250"/>
        <v>320</v>
      </c>
      <c r="BI281" s="1">
        <f t="shared" si="251"/>
        <v>23631.9</v>
      </c>
      <c r="BJ281" s="1">
        <f t="shared" si="252"/>
        <v>24072.164</v>
      </c>
      <c r="BK281" s="1">
        <f t="shared" si="253"/>
        <v>24310.484</v>
      </c>
      <c r="BM281" s="1" t="e">
        <f>BI281*#REF!*BL281/1000</f>
        <v>#REF!</v>
      </c>
      <c r="BN281" s="1" t="e">
        <f>BJ281*#REF!*BL281/1000</f>
        <v>#REF!</v>
      </c>
      <c r="BO281" s="1" t="e">
        <f>BK281*#REF!*BL281/1000</f>
        <v>#REF!</v>
      </c>
      <c r="BP281" s="3">
        <v>0.51</v>
      </c>
      <c r="BR281" s="1">
        <f t="shared" si="258"/>
        <v>0</v>
      </c>
      <c r="BS281" s="1">
        <f t="shared" si="259"/>
        <v>0</v>
      </c>
      <c r="BT281" s="1">
        <f t="shared" si="260"/>
        <v>0</v>
      </c>
    </row>
    <row r="282" spans="1:72">
      <c r="A282" s="1">
        <v>279</v>
      </c>
      <c r="B282" s="8" t="s">
        <v>85</v>
      </c>
      <c r="D282" s="1">
        <v>9530</v>
      </c>
      <c r="F282" s="1">
        <v>85</v>
      </c>
      <c r="G282" s="1">
        <v>47</v>
      </c>
      <c r="H282" s="1">
        <v>80</v>
      </c>
      <c r="I282" s="1">
        <v>46</v>
      </c>
      <c r="J282" s="1">
        <v>63</v>
      </c>
      <c r="K282" s="1">
        <f t="shared" si="236"/>
        <v>11349</v>
      </c>
      <c r="L282" s="1">
        <f t="shared" si="237"/>
        <v>23999.9</v>
      </c>
      <c r="M282" s="1">
        <f t="shared" si="238"/>
        <v>24440.164</v>
      </c>
      <c r="N282" s="1">
        <f t="shared" si="239"/>
        <v>24678.484</v>
      </c>
      <c r="O282" s="1">
        <f t="shared" si="262"/>
        <v>11630</v>
      </c>
      <c r="P282" s="1">
        <v>2520</v>
      </c>
      <c r="Q282" s="1">
        <v>2000</v>
      </c>
      <c r="R282" s="11" t="s">
        <v>80</v>
      </c>
      <c r="S282" s="13">
        <v>2598</v>
      </c>
      <c r="T282" s="13">
        <v>2225</v>
      </c>
      <c r="U282" s="13">
        <v>1738</v>
      </c>
      <c r="V282" s="14">
        <f>S283+T282+U282</f>
        <v>6561</v>
      </c>
      <c r="W282" s="13">
        <f>1184*2</f>
        <v>2368</v>
      </c>
      <c r="X282" s="13">
        <v>142.5</v>
      </c>
      <c r="Y282" s="13">
        <v>147.5</v>
      </c>
      <c r="Z282" s="13">
        <v>80</v>
      </c>
      <c r="AA282" s="11">
        <f t="shared" si="233"/>
        <v>9530</v>
      </c>
      <c r="AB282" s="12">
        <f t="shared" si="261"/>
        <v>1553.45</v>
      </c>
      <c r="AC282" s="18">
        <f t="shared" si="263"/>
        <v>12330.9</v>
      </c>
      <c r="AD282" s="17">
        <f t="shared" si="240"/>
        <v>12771.164</v>
      </c>
      <c r="AE282" s="17">
        <f t="shared" si="241"/>
        <v>13009.484</v>
      </c>
      <c r="AF282" s="19">
        <v>55</v>
      </c>
      <c r="AG282" s="13">
        <v>24</v>
      </c>
      <c r="AH282" s="13">
        <v>25</v>
      </c>
      <c r="AI282" s="13">
        <v>8</v>
      </c>
      <c r="AJ282" s="21">
        <v>43</v>
      </c>
      <c r="AK282" s="21">
        <v>4</v>
      </c>
      <c r="AL282" s="21">
        <v>2.5</v>
      </c>
      <c r="AM282" s="21">
        <v>4.2</v>
      </c>
      <c r="AN282" s="13">
        <v>3.4</v>
      </c>
      <c r="AO282" s="13">
        <v>5</v>
      </c>
      <c r="AP282" s="13">
        <v>35</v>
      </c>
      <c r="AQ282" s="11">
        <f t="shared" si="234"/>
        <v>9530</v>
      </c>
      <c r="AR282" s="13">
        <f t="shared" si="254"/>
        <v>678.584</v>
      </c>
      <c r="AS282" s="13">
        <f t="shared" si="255"/>
        <v>440.264</v>
      </c>
      <c r="AT282" s="1">
        <f t="shared" si="242"/>
        <v>85</v>
      </c>
      <c r="AU282" s="1">
        <f t="shared" si="243"/>
        <v>47</v>
      </c>
      <c r="AV282" s="1" t="str">
        <f t="shared" si="256"/>
        <v>125</v>
      </c>
      <c r="AW282" s="1">
        <f t="shared" si="244"/>
        <v>5875</v>
      </c>
      <c r="AX282" s="1">
        <f t="shared" si="245"/>
        <v>80</v>
      </c>
      <c r="AY282" s="1">
        <f t="shared" si="246"/>
        <v>46</v>
      </c>
      <c r="AZ282" s="1" t="str">
        <f t="shared" si="257"/>
        <v>119</v>
      </c>
      <c r="BA282" s="1">
        <f t="shared" si="247"/>
        <v>5474</v>
      </c>
      <c r="BB282" s="1">
        <f t="shared" si="248"/>
        <v>11349</v>
      </c>
      <c r="BC282" s="1">
        <f t="shared" si="249"/>
        <v>63</v>
      </c>
      <c r="BE282" s="1" t="str">
        <f t="shared" si="250"/>
        <v>320</v>
      </c>
      <c r="BI282" s="1">
        <f t="shared" si="251"/>
        <v>23999.9</v>
      </c>
      <c r="BJ282" s="1">
        <f t="shared" si="252"/>
        <v>24440.164</v>
      </c>
      <c r="BK282" s="1">
        <f t="shared" si="253"/>
        <v>24678.484</v>
      </c>
      <c r="BM282" s="1" t="e">
        <f>BI282*#REF!*BL282/1000</f>
        <v>#REF!</v>
      </c>
      <c r="BN282" s="1" t="e">
        <f>BJ282*#REF!*BL282/1000</f>
        <v>#REF!</v>
      </c>
      <c r="BO282" s="1" t="e">
        <f>BK282*#REF!*BL282/1000</f>
        <v>#REF!</v>
      </c>
      <c r="BP282" s="3">
        <v>0.55</v>
      </c>
      <c r="BR282" s="1">
        <f t="shared" si="258"/>
        <v>0</v>
      </c>
      <c r="BS282" s="1">
        <f t="shared" si="259"/>
        <v>0</v>
      </c>
      <c r="BT282" s="1">
        <f t="shared" si="260"/>
        <v>0</v>
      </c>
    </row>
    <row r="283" spans="1:72">
      <c r="A283" s="1">
        <v>280</v>
      </c>
      <c r="B283" s="8" t="s">
        <v>85</v>
      </c>
      <c r="D283" s="1">
        <v>9530</v>
      </c>
      <c r="F283" s="1">
        <v>85</v>
      </c>
      <c r="G283" s="1">
        <v>47</v>
      </c>
      <c r="H283" s="1">
        <v>80</v>
      </c>
      <c r="I283" s="1">
        <v>46</v>
      </c>
      <c r="J283" s="1">
        <v>107</v>
      </c>
      <c r="K283" s="1">
        <f t="shared" si="236"/>
        <v>11349</v>
      </c>
      <c r="L283" s="1">
        <f t="shared" si="237"/>
        <v>25042.9</v>
      </c>
      <c r="M283" s="1">
        <f t="shared" si="238"/>
        <v>25483.164</v>
      </c>
      <c r="N283" s="1">
        <f t="shared" si="239"/>
        <v>25721.484</v>
      </c>
      <c r="O283" s="1">
        <f t="shared" si="262"/>
        <v>11630</v>
      </c>
      <c r="P283" s="1">
        <v>2520</v>
      </c>
      <c r="Q283" s="1">
        <v>2000</v>
      </c>
      <c r="R283" s="11" t="s">
        <v>81</v>
      </c>
      <c r="S283" s="13">
        <v>2598</v>
      </c>
      <c r="T283" s="13">
        <v>2225</v>
      </c>
      <c r="U283" s="13">
        <v>1738</v>
      </c>
      <c r="V283" s="14">
        <f t="shared" si="235"/>
        <v>6561</v>
      </c>
      <c r="W283" s="13">
        <f>1620*2</f>
        <v>3240</v>
      </c>
      <c r="X283" s="13">
        <v>142.5</v>
      </c>
      <c r="Y283" s="13">
        <v>147.5</v>
      </c>
      <c r="Z283" s="13">
        <v>80</v>
      </c>
      <c r="AA283" s="11">
        <f t="shared" si="233"/>
        <v>9530</v>
      </c>
      <c r="AB283" s="12">
        <f t="shared" si="261"/>
        <v>1553.45</v>
      </c>
      <c r="AC283" s="18">
        <f t="shared" si="263"/>
        <v>13202.9</v>
      </c>
      <c r="AD283" s="17">
        <f t="shared" si="240"/>
        <v>13643.164</v>
      </c>
      <c r="AE283" s="17">
        <f t="shared" si="241"/>
        <v>13881.484</v>
      </c>
      <c r="AF283" s="19">
        <v>55</v>
      </c>
      <c r="AG283" s="13">
        <v>24</v>
      </c>
      <c r="AH283" s="13">
        <v>25</v>
      </c>
      <c r="AI283" s="13">
        <v>8</v>
      </c>
      <c r="AJ283" s="21">
        <v>43</v>
      </c>
      <c r="AK283" s="21">
        <v>4</v>
      </c>
      <c r="AL283" s="21">
        <v>2.5</v>
      </c>
      <c r="AM283" s="21">
        <v>4.2</v>
      </c>
      <c r="AN283" s="13">
        <v>3.4</v>
      </c>
      <c r="AO283" s="13">
        <v>5</v>
      </c>
      <c r="AP283" s="13">
        <v>35</v>
      </c>
      <c r="AQ283" s="11">
        <f t="shared" si="234"/>
        <v>9530</v>
      </c>
      <c r="AR283" s="13">
        <f t="shared" si="254"/>
        <v>678.584</v>
      </c>
      <c r="AS283" s="13">
        <f t="shared" si="255"/>
        <v>440.264</v>
      </c>
      <c r="AT283" s="1">
        <f t="shared" si="242"/>
        <v>85</v>
      </c>
      <c r="AU283" s="1">
        <f t="shared" si="243"/>
        <v>47</v>
      </c>
      <c r="AV283" s="1" t="str">
        <f t="shared" si="256"/>
        <v>125</v>
      </c>
      <c r="AW283" s="1">
        <f t="shared" si="244"/>
        <v>5875</v>
      </c>
      <c r="AX283" s="1">
        <f t="shared" si="245"/>
        <v>80</v>
      </c>
      <c r="AY283" s="1">
        <f t="shared" si="246"/>
        <v>46</v>
      </c>
      <c r="AZ283" s="1" t="str">
        <f t="shared" si="257"/>
        <v>119</v>
      </c>
      <c r="BA283" s="1">
        <f t="shared" si="247"/>
        <v>5474</v>
      </c>
      <c r="BB283" s="1">
        <f t="shared" si="248"/>
        <v>11349</v>
      </c>
      <c r="BC283" s="1">
        <f t="shared" si="249"/>
        <v>107</v>
      </c>
      <c r="BE283" s="1" t="str">
        <f t="shared" si="250"/>
        <v>491</v>
      </c>
      <c r="BI283" s="1">
        <f t="shared" si="251"/>
        <v>25042.9</v>
      </c>
      <c r="BJ283" s="1">
        <f t="shared" si="252"/>
        <v>25483.164</v>
      </c>
      <c r="BK283" s="1">
        <f t="shared" si="253"/>
        <v>25721.484</v>
      </c>
      <c r="BM283" s="1" t="e">
        <f>BI283*#REF!*BL283/1000</f>
        <v>#REF!</v>
      </c>
      <c r="BN283" s="1" t="e">
        <f>BJ283*#REF!*BL283/1000</f>
        <v>#REF!</v>
      </c>
      <c r="BO283" s="1" t="e">
        <f>BK283*#REF!*BL283/1000</f>
        <v>#REF!</v>
      </c>
      <c r="BP283" s="3">
        <v>0.54</v>
      </c>
      <c r="BR283" s="1">
        <f t="shared" si="258"/>
        <v>0</v>
      </c>
      <c r="BS283" s="1">
        <f t="shared" si="259"/>
        <v>0</v>
      </c>
      <c r="BT283" s="1">
        <f t="shared" si="260"/>
        <v>0</v>
      </c>
    </row>
    <row r="284" spans="1:72">
      <c r="A284" s="1">
        <v>281</v>
      </c>
      <c r="B284" s="8" t="s">
        <v>85</v>
      </c>
      <c r="D284" s="1">
        <v>9530</v>
      </c>
      <c r="F284" s="1">
        <v>85</v>
      </c>
      <c r="G284" s="1">
        <v>47</v>
      </c>
      <c r="H284" s="1">
        <v>80</v>
      </c>
      <c r="I284" s="1">
        <v>46</v>
      </c>
      <c r="J284" s="1">
        <v>107</v>
      </c>
      <c r="K284" s="1">
        <f t="shared" si="236"/>
        <v>11349</v>
      </c>
      <c r="L284" s="1">
        <f t="shared" si="237"/>
        <v>25262.9</v>
      </c>
      <c r="M284" s="1">
        <f t="shared" si="238"/>
        <v>25703.164</v>
      </c>
      <c r="N284" s="1">
        <f t="shared" si="239"/>
        <v>25941.484</v>
      </c>
      <c r="O284" s="1">
        <f t="shared" si="262"/>
        <v>11630</v>
      </c>
      <c r="P284" s="1">
        <v>2520</v>
      </c>
      <c r="Q284" s="1">
        <v>2000</v>
      </c>
      <c r="R284" s="11" t="s">
        <v>86</v>
      </c>
      <c r="S284" s="13">
        <v>2598</v>
      </c>
      <c r="T284" s="13">
        <v>2225</v>
      </c>
      <c r="U284" s="13">
        <v>1738</v>
      </c>
      <c r="V284" s="14">
        <f t="shared" si="235"/>
        <v>6561</v>
      </c>
      <c r="W284" s="13">
        <f>1730*2</f>
        <v>3460</v>
      </c>
      <c r="X284" s="13">
        <v>142.5</v>
      </c>
      <c r="Y284" s="13">
        <v>147.5</v>
      </c>
      <c r="Z284" s="13">
        <v>80</v>
      </c>
      <c r="AA284" s="11">
        <f t="shared" si="233"/>
        <v>9530</v>
      </c>
      <c r="AB284" s="12">
        <f t="shared" si="261"/>
        <v>1553.45</v>
      </c>
      <c r="AC284" s="18">
        <f t="shared" si="263"/>
        <v>13422.9</v>
      </c>
      <c r="AD284" s="17">
        <f t="shared" si="240"/>
        <v>13863.164</v>
      </c>
      <c r="AE284" s="17">
        <f t="shared" si="241"/>
        <v>14101.484</v>
      </c>
      <c r="AF284" s="19">
        <v>55</v>
      </c>
      <c r="AG284" s="13">
        <v>24</v>
      </c>
      <c r="AH284" s="13">
        <v>25</v>
      </c>
      <c r="AI284" s="13">
        <v>8</v>
      </c>
      <c r="AJ284" s="21">
        <v>43</v>
      </c>
      <c r="AK284" s="21">
        <v>4</v>
      </c>
      <c r="AL284" s="21">
        <v>2.5</v>
      </c>
      <c r="AM284" s="21">
        <v>4.2</v>
      </c>
      <c r="AN284" s="13">
        <v>3.4</v>
      </c>
      <c r="AO284" s="13">
        <v>5</v>
      </c>
      <c r="AP284" s="13">
        <v>35</v>
      </c>
      <c r="AQ284" s="11">
        <f t="shared" si="234"/>
        <v>9530</v>
      </c>
      <c r="AR284" s="13">
        <f t="shared" si="254"/>
        <v>678.584</v>
      </c>
      <c r="AS284" s="13">
        <f t="shared" si="255"/>
        <v>440.264</v>
      </c>
      <c r="AT284" s="1">
        <f t="shared" si="242"/>
        <v>85</v>
      </c>
      <c r="AU284" s="1">
        <f t="shared" si="243"/>
        <v>47</v>
      </c>
      <c r="AV284" s="1" t="str">
        <f t="shared" si="256"/>
        <v>125</v>
      </c>
      <c r="AW284" s="1">
        <f t="shared" si="244"/>
        <v>5875</v>
      </c>
      <c r="AX284" s="1">
        <f t="shared" si="245"/>
        <v>80</v>
      </c>
      <c r="AY284" s="1">
        <f t="shared" si="246"/>
        <v>46</v>
      </c>
      <c r="AZ284" s="1" t="str">
        <f t="shared" si="257"/>
        <v>119</v>
      </c>
      <c r="BA284" s="1">
        <f t="shared" si="247"/>
        <v>5474</v>
      </c>
      <c r="BB284" s="1">
        <f t="shared" si="248"/>
        <v>11349</v>
      </c>
      <c r="BC284" s="1">
        <f t="shared" si="249"/>
        <v>107</v>
      </c>
      <c r="BE284" s="1" t="str">
        <f t="shared" si="250"/>
        <v>491</v>
      </c>
      <c r="BI284" s="1">
        <f t="shared" si="251"/>
        <v>25262.9</v>
      </c>
      <c r="BJ284" s="1">
        <f t="shared" si="252"/>
        <v>25703.164</v>
      </c>
      <c r="BK284" s="1">
        <f t="shared" si="253"/>
        <v>25941.484</v>
      </c>
      <c r="BM284" s="1" t="e">
        <f>BI284*#REF!*BL284/1000</f>
        <v>#REF!</v>
      </c>
      <c r="BN284" s="1" t="e">
        <f>BJ284*#REF!*BL284/1000</f>
        <v>#REF!</v>
      </c>
      <c r="BO284" s="1" t="e">
        <f>BK284*#REF!*BL284/1000</f>
        <v>#REF!</v>
      </c>
      <c r="BP284" s="3">
        <v>0.53</v>
      </c>
      <c r="BR284" s="1">
        <f t="shared" si="258"/>
        <v>0</v>
      </c>
      <c r="BS284" s="1">
        <f t="shared" si="259"/>
        <v>0</v>
      </c>
      <c r="BT284" s="1">
        <f t="shared" si="260"/>
        <v>0</v>
      </c>
    </row>
    <row r="285" spans="1:72">
      <c r="A285" s="1">
        <v>282</v>
      </c>
      <c r="B285" s="8" t="s">
        <v>85</v>
      </c>
      <c r="D285" s="1">
        <v>9530</v>
      </c>
      <c r="F285" s="1">
        <v>85</v>
      </c>
      <c r="G285" s="1">
        <v>47</v>
      </c>
      <c r="H285" s="1">
        <v>80</v>
      </c>
      <c r="I285" s="1">
        <v>46</v>
      </c>
      <c r="J285" s="1">
        <v>63</v>
      </c>
      <c r="K285" s="1">
        <f t="shared" si="236"/>
        <v>11349</v>
      </c>
      <c r="L285" s="1">
        <f t="shared" si="237"/>
        <v>25513.76</v>
      </c>
      <c r="M285" s="1">
        <f t="shared" si="238"/>
        <v>25954.024</v>
      </c>
      <c r="N285" s="1">
        <f t="shared" si="239"/>
        <v>26192.344</v>
      </c>
      <c r="O285" s="1">
        <f t="shared" si="262"/>
        <v>11630</v>
      </c>
      <c r="P285" s="1">
        <v>2520</v>
      </c>
      <c r="Q285" s="1">
        <v>2000</v>
      </c>
      <c r="R285" s="11" t="s">
        <v>83</v>
      </c>
      <c r="S285" s="13">
        <v>2752</v>
      </c>
      <c r="T285" s="13">
        <v>2596</v>
      </c>
      <c r="U285" s="13">
        <v>1995</v>
      </c>
      <c r="V285" s="14">
        <f t="shared" si="235"/>
        <v>7343</v>
      </c>
      <c r="W285" s="13">
        <v>2800</v>
      </c>
      <c r="X285" s="13">
        <v>157</v>
      </c>
      <c r="Y285" s="13">
        <v>147.5</v>
      </c>
      <c r="Z285" s="13">
        <v>80</v>
      </c>
      <c r="AA285" s="11">
        <f t="shared" si="233"/>
        <v>9530</v>
      </c>
      <c r="AB285" s="12">
        <f t="shared" si="261"/>
        <v>1703.38</v>
      </c>
      <c r="AC285" s="18">
        <f t="shared" si="263"/>
        <v>13844.76</v>
      </c>
      <c r="AD285" s="17">
        <f t="shared" si="240"/>
        <v>14285.024</v>
      </c>
      <c r="AE285" s="17">
        <f t="shared" si="241"/>
        <v>14523.344</v>
      </c>
      <c r="AF285" s="19">
        <v>55</v>
      </c>
      <c r="AG285" s="13">
        <v>24</v>
      </c>
      <c r="AH285" s="13">
        <v>25</v>
      </c>
      <c r="AI285" s="13">
        <v>8</v>
      </c>
      <c r="AJ285" s="21">
        <v>43</v>
      </c>
      <c r="AK285" s="21">
        <v>4</v>
      </c>
      <c r="AL285" s="21">
        <v>2.5</v>
      </c>
      <c r="AM285" s="21">
        <v>4.2</v>
      </c>
      <c r="AN285" s="13">
        <v>3.4</v>
      </c>
      <c r="AO285" s="13">
        <v>5</v>
      </c>
      <c r="AP285" s="13">
        <v>35</v>
      </c>
      <c r="AQ285" s="11">
        <f t="shared" si="234"/>
        <v>9530</v>
      </c>
      <c r="AR285" s="13">
        <f t="shared" si="254"/>
        <v>678.584</v>
      </c>
      <c r="AS285" s="13">
        <f t="shared" si="255"/>
        <v>440.264</v>
      </c>
      <c r="AT285" s="1">
        <f t="shared" si="242"/>
        <v>85</v>
      </c>
      <c r="AU285" s="1">
        <f t="shared" si="243"/>
        <v>47</v>
      </c>
      <c r="AV285" s="1" t="str">
        <f t="shared" si="256"/>
        <v>125</v>
      </c>
      <c r="AW285" s="1">
        <f t="shared" si="244"/>
        <v>5875</v>
      </c>
      <c r="AX285" s="1">
        <f t="shared" si="245"/>
        <v>80</v>
      </c>
      <c r="AY285" s="1">
        <f t="shared" si="246"/>
        <v>46</v>
      </c>
      <c r="AZ285" s="1" t="str">
        <f t="shared" si="257"/>
        <v>119</v>
      </c>
      <c r="BA285" s="1">
        <f t="shared" si="247"/>
        <v>5474</v>
      </c>
      <c r="BB285" s="1">
        <f t="shared" si="248"/>
        <v>11349</v>
      </c>
      <c r="BC285" s="1">
        <f t="shared" si="249"/>
        <v>63</v>
      </c>
      <c r="BE285" s="1" t="str">
        <f t="shared" si="250"/>
        <v>320</v>
      </c>
      <c r="BI285" s="1">
        <f t="shared" si="251"/>
        <v>25513.76</v>
      </c>
      <c r="BJ285" s="1">
        <f t="shared" si="252"/>
        <v>25954.024</v>
      </c>
      <c r="BK285" s="1">
        <f t="shared" si="253"/>
        <v>26192.344</v>
      </c>
      <c r="BM285" s="1" t="e">
        <f>BI285*#REF!*BL285/1000</f>
        <v>#REF!</v>
      </c>
      <c r="BN285" s="1" t="e">
        <f>BJ285*#REF!*BL285/1000</f>
        <v>#REF!</v>
      </c>
      <c r="BO285" s="1" t="e">
        <f>BK285*#REF!*BL285/1000</f>
        <v>#REF!</v>
      </c>
      <c r="BP285" s="3">
        <v>0.51</v>
      </c>
      <c r="BR285" s="1">
        <f t="shared" si="258"/>
        <v>0</v>
      </c>
      <c r="BS285" s="1">
        <f t="shared" si="259"/>
        <v>0</v>
      </c>
      <c r="BT285" s="1">
        <f t="shared" si="260"/>
        <v>0</v>
      </c>
    </row>
    <row r="286" spans="1:72">
      <c r="A286" s="1">
        <v>283</v>
      </c>
      <c r="B286" s="8" t="s">
        <v>85</v>
      </c>
      <c r="D286" s="1">
        <v>9530</v>
      </c>
      <c r="F286" s="1">
        <v>85</v>
      </c>
      <c r="G286" s="1">
        <v>47</v>
      </c>
      <c r="H286" s="1">
        <v>80</v>
      </c>
      <c r="I286" s="1">
        <v>46</v>
      </c>
      <c r="J286" s="1">
        <v>107</v>
      </c>
      <c r="K286" s="1">
        <f t="shared" si="236"/>
        <v>11349</v>
      </c>
      <c r="L286" s="1">
        <f t="shared" si="237"/>
        <v>27252.76</v>
      </c>
      <c r="M286" s="1">
        <f t="shared" si="238"/>
        <v>27693.024</v>
      </c>
      <c r="N286" s="1">
        <f t="shared" si="239"/>
        <v>27931.344</v>
      </c>
      <c r="O286" s="1">
        <f t="shared" si="262"/>
        <v>11630</v>
      </c>
      <c r="P286" s="1">
        <v>2520</v>
      </c>
      <c r="Q286" s="1">
        <v>2000</v>
      </c>
      <c r="R286" s="11" t="s">
        <v>87</v>
      </c>
      <c r="S286" s="13">
        <v>2752</v>
      </c>
      <c r="T286" s="13">
        <v>2596</v>
      </c>
      <c r="U286" s="13">
        <v>1995</v>
      </c>
      <c r="V286" s="14">
        <f t="shared" si="235"/>
        <v>7343</v>
      </c>
      <c r="W286" s="13">
        <f>2184*2</f>
        <v>4368</v>
      </c>
      <c r="X286" s="13">
        <v>157</v>
      </c>
      <c r="Y286" s="13">
        <v>147.5</v>
      </c>
      <c r="Z286" s="13">
        <v>80</v>
      </c>
      <c r="AA286" s="11">
        <f t="shared" si="233"/>
        <v>9530</v>
      </c>
      <c r="AB286" s="12">
        <f t="shared" si="261"/>
        <v>1703.38</v>
      </c>
      <c r="AC286" s="18">
        <f t="shared" si="263"/>
        <v>15412.76</v>
      </c>
      <c r="AD286" s="17">
        <f t="shared" si="240"/>
        <v>15853.024</v>
      </c>
      <c r="AE286" s="17">
        <f t="shared" si="241"/>
        <v>16091.344</v>
      </c>
      <c r="AF286" s="19">
        <v>55</v>
      </c>
      <c r="AG286" s="13">
        <v>24</v>
      </c>
      <c r="AH286" s="13">
        <v>25</v>
      </c>
      <c r="AI286" s="13">
        <v>8</v>
      </c>
      <c r="AJ286" s="21">
        <v>43</v>
      </c>
      <c r="AK286" s="21">
        <v>4</v>
      </c>
      <c r="AL286" s="21">
        <v>2.5</v>
      </c>
      <c r="AM286" s="21">
        <v>4.2</v>
      </c>
      <c r="AN286" s="13">
        <v>3.4</v>
      </c>
      <c r="AO286" s="13">
        <v>5</v>
      </c>
      <c r="AP286" s="13">
        <v>35</v>
      </c>
      <c r="AQ286" s="11">
        <f t="shared" si="234"/>
        <v>9530</v>
      </c>
      <c r="AR286" s="13">
        <f t="shared" si="254"/>
        <v>678.584</v>
      </c>
      <c r="AS286" s="13">
        <f t="shared" si="255"/>
        <v>440.264</v>
      </c>
      <c r="AT286" s="1">
        <f t="shared" si="242"/>
        <v>85</v>
      </c>
      <c r="AU286" s="1">
        <f t="shared" si="243"/>
        <v>47</v>
      </c>
      <c r="AV286" s="1" t="str">
        <f t="shared" si="256"/>
        <v>125</v>
      </c>
      <c r="AW286" s="1">
        <f t="shared" si="244"/>
        <v>5875</v>
      </c>
      <c r="AX286" s="1">
        <f t="shared" si="245"/>
        <v>80</v>
      </c>
      <c r="AY286" s="1">
        <f t="shared" si="246"/>
        <v>46</v>
      </c>
      <c r="AZ286" s="1" t="str">
        <f t="shared" si="257"/>
        <v>119</v>
      </c>
      <c r="BA286" s="1">
        <f t="shared" si="247"/>
        <v>5474</v>
      </c>
      <c r="BB286" s="1">
        <f t="shared" si="248"/>
        <v>11349</v>
      </c>
      <c r="BC286" s="1">
        <f t="shared" si="249"/>
        <v>107</v>
      </c>
      <c r="BE286" s="1" t="str">
        <f t="shared" si="250"/>
        <v>491</v>
      </c>
      <c r="BI286" s="1">
        <f t="shared" si="251"/>
        <v>27252.76</v>
      </c>
      <c r="BJ286" s="1">
        <f t="shared" si="252"/>
        <v>27693.024</v>
      </c>
      <c r="BK286" s="1">
        <f t="shared" si="253"/>
        <v>27931.344</v>
      </c>
      <c r="BM286" s="1" t="e">
        <f>BI286*#REF!*BL286/1000</f>
        <v>#REF!</v>
      </c>
      <c r="BN286" s="1" t="e">
        <f>BJ286*#REF!*BL286/1000</f>
        <v>#REF!</v>
      </c>
      <c r="BO286" s="1" t="e">
        <f>BK286*#REF!*BL286/1000</f>
        <v>#REF!</v>
      </c>
      <c r="BP286" s="3">
        <v>0.5</v>
      </c>
      <c r="BR286" s="1">
        <f t="shared" si="258"/>
        <v>0</v>
      </c>
      <c r="BS286" s="1">
        <f t="shared" si="259"/>
        <v>0</v>
      </c>
      <c r="BT286" s="1">
        <f t="shared" si="260"/>
        <v>0</v>
      </c>
    </row>
    <row r="287" spans="1:72">
      <c r="A287" s="1">
        <v>284</v>
      </c>
      <c r="B287" s="8" t="s">
        <v>85</v>
      </c>
      <c r="D287" s="1">
        <v>9530</v>
      </c>
      <c r="F287" s="1">
        <v>85</v>
      </c>
      <c r="G287" s="1">
        <v>47</v>
      </c>
      <c r="H287" s="1">
        <v>80</v>
      </c>
      <c r="I287" s="1">
        <v>46</v>
      </c>
      <c r="J287" s="1">
        <v>107</v>
      </c>
      <c r="K287" s="1">
        <f t="shared" si="236"/>
        <v>11349</v>
      </c>
      <c r="L287" s="1">
        <f t="shared" si="237"/>
        <v>27604.76</v>
      </c>
      <c r="M287" s="1">
        <f t="shared" si="238"/>
        <v>28045.024</v>
      </c>
      <c r="N287" s="1">
        <f t="shared" si="239"/>
        <v>28283.344</v>
      </c>
      <c r="O287" s="1">
        <f t="shared" si="262"/>
        <v>11630</v>
      </c>
      <c r="P287" s="1">
        <v>2520</v>
      </c>
      <c r="Q287" s="1">
        <v>2000</v>
      </c>
      <c r="R287" s="11" t="s">
        <v>82</v>
      </c>
      <c r="S287" s="13">
        <v>2752</v>
      </c>
      <c r="T287" s="13">
        <v>2596</v>
      </c>
      <c r="U287" s="13">
        <v>1995</v>
      </c>
      <c r="V287" s="14">
        <f t="shared" si="235"/>
        <v>7343</v>
      </c>
      <c r="W287" s="13">
        <f>2360*2</f>
        <v>4720</v>
      </c>
      <c r="X287" s="13">
        <v>157</v>
      </c>
      <c r="Y287" s="13">
        <v>147.5</v>
      </c>
      <c r="Z287" s="13">
        <v>80</v>
      </c>
      <c r="AA287" s="11">
        <f t="shared" si="233"/>
        <v>9530</v>
      </c>
      <c r="AB287" s="12">
        <f t="shared" si="261"/>
        <v>1703.38</v>
      </c>
      <c r="AC287" s="18">
        <f t="shared" si="263"/>
        <v>15764.76</v>
      </c>
      <c r="AD287" s="17">
        <f t="shared" si="240"/>
        <v>16205.024</v>
      </c>
      <c r="AE287" s="17">
        <f t="shared" si="241"/>
        <v>16443.344</v>
      </c>
      <c r="AF287" s="19">
        <v>55</v>
      </c>
      <c r="AG287" s="13">
        <v>24</v>
      </c>
      <c r="AH287" s="13">
        <v>25</v>
      </c>
      <c r="AI287" s="13">
        <v>8</v>
      </c>
      <c r="AJ287" s="21">
        <v>43</v>
      </c>
      <c r="AK287" s="21">
        <v>4</v>
      </c>
      <c r="AL287" s="21">
        <v>2.5</v>
      </c>
      <c r="AM287" s="21">
        <v>4.2</v>
      </c>
      <c r="AN287" s="13">
        <v>3.4</v>
      </c>
      <c r="AO287" s="13">
        <v>5</v>
      </c>
      <c r="AP287" s="13">
        <v>35</v>
      </c>
      <c r="AQ287" s="11">
        <f t="shared" si="234"/>
        <v>9530</v>
      </c>
      <c r="AR287" s="13">
        <f t="shared" si="254"/>
        <v>678.584</v>
      </c>
      <c r="AS287" s="13">
        <f t="shared" si="255"/>
        <v>440.264</v>
      </c>
      <c r="AT287" s="1">
        <f t="shared" si="242"/>
        <v>85</v>
      </c>
      <c r="AU287" s="1">
        <f t="shared" si="243"/>
        <v>47</v>
      </c>
      <c r="AV287" s="1" t="str">
        <f t="shared" si="256"/>
        <v>125</v>
      </c>
      <c r="AW287" s="1">
        <f t="shared" si="244"/>
        <v>5875</v>
      </c>
      <c r="AX287" s="1">
        <f t="shared" si="245"/>
        <v>80</v>
      </c>
      <c r="AY287" s="1">
        <f t="shared" si="246"/>
        <v>46</v>
      </c>
      <c r="AZ287" s="1" t="str">
        <f t="shared" si="257"/>
        <v>119</v>
      </c>
      <c r="BA287" s="1">
        <f t="shared" si="247"/>
        <v>5474</v>
      </c>
      <c r="BB287" s="1">
        <f t="shared" si="248"/>
        <v>11349</v>
      </c>
      <c r="BC287" s="1">
        <f t="shared" si="249"/>
        <v>107</v>
      </c>
      <c r="BE287" s="1" t="str">
        <f t="shared" si="250"/>
        <v>491</v>
      </c>
      <c r="BI287" s="1">
        <f t="shared" si="251"/>
        <v>27604.76</v>
      </c>
      <c r="BJ287" s="1">
        <f t="shared" si="252"/>
        <v>28045.024</v>
      </c>
      <c r="BK287" s="1">
        <f t="shared" si="253"/>
        <v>28283.344</v>
      </c>
      <c r="BM287" s="1" t="e">
        <f>BI287*#REF!*BL287/1000</f>
        <v>#REF!</v>
      </c>
      <c r="BN287" s="1" t="e">
        <f>BJ287*#REF!*BL287/1000</f>
        <v>#REF!</v>
      </c>
      <c r="BO287" s="1" t="e">
        <f>BK287*#REF!*BL287/1000</f>
        <v>#REF!</v>
      </c>
      <c r="BP287" s="3">
        <v>0.49</v>
      </c>
      <c r="BR287" s="1">
        <f t="shared" si="258"/>
        <v>0</v>
      </c>
      <c r="BS287" s="1">
        <f t="shared" si="259"/>
        <v>0</v>
      </c>
      <c r="BT287" s="1">
        <f t="shared" si="260"/>
        <v>0</v>
      </c>
    </row>
    <row r="288" spans="1:72">
      <c r="A288" s="1">
        <v>285</v>
      </c>
      <c r="B288" s="8" t="s">
        <v>85</v>
      </c>
      <c r="C288" s="1">
        <v>450</v>
      </c>
      <c r="D288" s="1">
        <v>10090</v>
      </c>
      <c r="F288" s="1">
        <v>85</v>
      </c>
      <c r="G288" s="1">
        <v>51</v>
      </c>
      <c r="H288" s="1">
        <v>80</v>
      </c>
      <c r="I288" s="1">
        <v>50</v>
      </c>
      <c r="J288" s="1">
        <v>25</v>
      </c>
      <c r="K288" s="1">
        <f t="shared" si="236"/>
        <v>12325</v>
      </c>
      <c r="L288" s="1">
        <f t="shared" si="237"/>
        <v>20860.4</v>
      </c>
      <c r="M288" s="1">
        <f t="shared" si="238"/>
        <v>21313.432</v>
      </c>
      <c r="N288" s="1">
        <f t="shared" si="239"/>
        <v>21565.192</v>
      </c>
      <c r="O288" s="1">
        <f t="shared" si="262"/>
        <v>12190</v>
      </c>
      <c r="P288" s="1">
        <v>2520</v>
      </c>
      <c r="Q288" s="1">
        <v>2000</v>
      </c>
      <c r="R288" s="11">
        <v>320</v>
      </c>
      <c r="S288" s="13">
        <v>1888</v>
      </c>
      <c r="T288" s="13">
        <v>1213</v>
      </c>
      <c r="U288" s="13">
        <v>1287</v>
      </c>
      <c r="V288" s="14">
        <f t="shared" si="235"/>
        <v>4388</v>
      </c>
      <c r="W288" s="13">
        <v>740</v>
      </c>
      <c r="X288" s="13">
        <f>256/2</f>
        <v>128</v>
      </c>
      <c r="Y288" s="13">
        <v>147.5</v>
      </c>
      <c r="Z288" s="13">
        <v>70</v>
      </c>
      <c r="AA288" s="11">
        <f t="shared" si="233"/>
        <v>10090</v>
      </c>
      <c r="AB288" s="12">
        <f t="shared" si="261"/>
        <v>1465.2</v>
      </c>
      <c r="AC288" s="18">
        <f t="shared" si="263"/>
        <v>8353.4</v>
      </c>
      <c r="AD288" s="17">
        <f t="shared" si="240"/>
        <v>8806.432</v>
      </c>
      <c r="AE288" s="17">
        <f t="shared" si="241"/>
        <v>9058.192</v>
      </c>
      <c r="AF288" s="19">
        <v>55</v>
      </c>
      <c r="AG288" s="13">
        <v>24</v>
      </c>
      <c r="AH288" s="13">
        <v>25</v>
      </c>
      <c r="AI288" s="13">
        <v>8</v>
      </c>
      <c r="AJ288" s="21">
        <v>43</v>
      </c>
      <c r="AK288" s="21">
        <v>4</v>
      </c>
      <c r="AL288" s="21">
        <v>2.5</v>
      </c>
      <c r="AM288" s="21">
        <v>4.2</v>
      </c>
      <c r="AN288" s="13">
        <v>3.4</v>
      </c>
      <c r="AO288" s="13">
        <v>5</v>
      </c>
      <c r="AP288" s="13">
        <v>35</v>
      </c>
      <c r="AQ288" s="11">
        <f t="shared" si="234"/>
        <v>10090</v>
      </c>
      <c r="AR288" s="13">
        <f t="shared" si="254"/>
        <v>704.792</v>
      </c>
      <c r="AS288" s="13">
        <f t="shared" si="255"/>
        <v>453.032</v>
      </c>
      <c r="AT288" s="1">
        <f t="shared" si="242"/>
        <v>85</v>
      </c>
      <c r="AU288" s="1">
        <f t="shared" si="243"/>
        <v>51</v>
      </c>
      <c r="AV288" s="1" t="str">
        <f t="shared" si="256"/>
        <v>125</v>
      </c>
      <c r="AW288" s="1">
        <f t="shared" si="244"/>
        <v>6375</v>
      </c>
      <c r="AX288" s="1">
        <f t="shared" si="245"/>
        <v>80</v>
      </c>
      <c r="AY288" s="1">
        <f t="shared" si="246"/>
        <v>50</v>
      </c>
      <c r="AZ288" s="1" t="str">
        <f t="shared" si="257"/>
        <v>119</v>
      </c>
      <c r="BA288" s="1">
        <f t="shared" si="247"/>
        <v>5950</v>
      </c>
      <c r="BB288" s="1">
        <f t="shared" si="248"/>
        <v>12325</v>
      </c>
      <c r="BC288" s="1">
        <f t="shared" si="249"/>
        <v>25</v>
      </c>
      <c r="BE288" s="1" t="str">
        <f t="shared" si="250"/>
        <v>182</v>
      </c>
      <c r="BI288" s="1">
        <f t="shared" si="251"/>
        <v>20860.4</v>
      </c>
      <c r="BJ288" s="1">
        <f t="shared" si="252"/>
        <v>21313.432</v>
      </c>
      <c r="BK288" s="1">
        <f t="shared" si="253"/>
        <v>21565.192</v>
      </c>
      <c r="BM288" s="1" t="e">
        <f>BI288*#REF!*BL288/1000</f>
        <v>#REF!</v>
      </c>
      <c r="BN288" s="1" t="e">
        <f>BJ288*#REF!*BL288/1000</f>
        <v>#REF!</v>
      </c>
      <c r="BO288" s="1" t="e">
        <f>BK288*#REF!*BL288/1000</f>
        <v>#REF!</v>
      </c>
      <c r="BP288" s="3">
        <v>0.58</v>
      </c>
      <c r="BR288" s="1">
        <f t="shared" si="258"/>
        <v>0</v>
      </c>
      <c r="BS288" s="1">
        <f t="shared" si="259"/>
        <v>0</v>
      </c>
      <c r="BT288" s="1">
        <f t="shared" si="260"/>
        <v>0</v>
      </c>
    </row>
    <row r="289" spans="1:72">
      <c r="A289" s="1">
        <v>286</v>
      </c>
      <c r="B289" s="8" t="s">
        <v>85</v>
      </c>
      <c r="D289" s="1">
        <v>10090</v>
      </c>
      <c r="F289" s="1">
        <v>85</v>
      </c>
      <c r="G289" s="1">
        <v>51</v>
      </c>
      <c r="H289" s="1">
        <v>80</v>
      </c>
      <c r="I289" s="1">
        <v>50</v>
      </c>
      <c r="J289" s="1">
        <v>25</v>
      </c>
      <c r="K289" s="1">
        <f t="shared" si="236"/>
        <v>12325</v>
      </c>
      <c r="L289" s="1">
        <f t="shared" si="237"/>
        <v>21226.4</v>
      </c>
      <c r="M289" s="1">
        <f t="shared" si="238"/>
        <v>21679.432</v>
      </c>
      <c r="N289" s="1">
        <f t="shared" si="239"/>
        <v>21931.192</v>
      </c>
      <c r="O289" s="1">
        <f t="shared" si="262"/>
        <v>12190</v>
      </c>
      <c r="P289" s="1">
        <v>2520</v>
      </c>
      <c r="Q289" s="1">
        <v>2000</v>
      </c>
      <c r="R289" s="11">
        <v>360</v>
      </c>
      <c r="S289" s="13">
        <v>1993</v>
      </c>
      <c r="T289" s="13">
        <v>1214</v>
      </c>
      <c r="U289" s="13">
        <v>1287</v>
      </c>
      <c r="V289" s="14">
        <f t="shared" si="235"/>
        <v>4494</v>
      </c>
      <c r="W289" s="13">
        <v>1000</v>
      </c>
      <c r="X289" s="13">
        <f>256/2</f>
        <v>128</v>
      </c>
      <c r="Y289" s="13">
        <v>147.5</v>
      </c>
      <c r="Z289" s="13">
        <v>70</v>
      </c>
      <c r="AA289" s="11">
        <f t="shared" si="233"/>
        <v>10090</v>
      </c>
      <c r="AB289" s="12">
        <f t="shared" si="261"/>
        <v>1465.2</v>
      </c>
      <c r="AC289" s="18">
        <f t="shared" si="263"/>
        <v>8719.4</v>
      </c>
      <c r="AD289" s="17">
        <f t="shared" si="240"/>
        <v>9172.432</v>
      </c>
      <c r="AE289" s="17">
        <f t="shared" si="241"/>
        <v>9424.192</v>
      </c>
      <c r="AF289" s="19">
        <v>55</v>
      </c>
      <c r="AG289" s="13">
        <v>24</v>
      </c>
      <c r="AH289" s="13">
        <v>25</v>
      </c>
      <c r="AI289" s="13">
        <v>8</v>
      </c>
      <c r="AJ289" s="21">
        <v>43</v>
      </c>
      <c r="AK289" s="21">
        <v>4</v>
      </c>
      <c r="AL289" s="21">
        <v>2.5</v>
      </c>
      <c r="AM289" s="21">
        <v>4.2</v>
      </c>
      <c r="AN289" s="13">
        <v>3.4</v>
      </c>
      <c r="AO289" s="13">
        <v>5</v>
      </c>
      <c r="AP289" s="13">
        <v>35</v>
      </c>
      <c r="AQ289" s="11">
        <f t="shared" si="234"/>
        <v>10090</v>
      </c>
      <c r="AR289" s="13">
        <f t="shared" si="254"/>
        <v>704.792</v>
      </c>
      <c r="AS289" s="13">
        <f t="shared" si="255"/>
        <v>453.032</v>
      </c>
      <c r="AT289" s="1">
        <f t="shared" si="242"/>
        <v>85</v>
      </c>
      <c r="AU289" s="1">
        <f t="shared" si="243"/>
        <v>51</v>
      </c>
      <c r="AV289" s="1" t="str">
        <f t="shared" si="256"/>
        <v>125</v>
      </c>
      <c r="AW289" s="1">
        <f t="shared" si="244"/>
        <v>6375</v>
      </c>
      <c r="AX289" s="1">
        <f t="shared" si="245"/>
        <v>80</v>
      </c>
      <c r="AY289" s="1">
        <f t="shared" si="246"/>
        <v>50</v>
      </c>
      <c r="AZ289" s="1" t="str">
        <f t="shared" si="257"/>
        <v>119</v>
      </c>
      <c r="BA289" s="1">
        <f t="shared" si="247"/>
        <v>5950</v>
      </c>
      <c r="BB289" s="1">
        <f t="shared" si="248"/>
        <v>12325</v>
      </c>
      <c r="BC289" s="1">
        <f t="shared" si="249"/>
        <v>25</v>
      </c>
      <c r="BE289" s="1" t="str">
        <f t="shared" si="250"/>
        <v>182</v>
      </c>
      <c r="BI289" s="1">
        <f t="shared" si="251"/>
        <v>21226.4</v>
      </c>
      <c r="BJ289" s="1">
        <f t="shared" si="252"/>
        <v>21679.432</v>
      </c>
      <c r="BK289" s="1">
        <f t="shared" si="253"/>
        <v>21931.192</v>
      </c>
      <c r="BM289" s="1" t="e">
        <f>BI289*#REF!*BL289/1000</f>
        <v>#REF!</v>
      </c>
      <c r="BN289" s="1" t="e">
        <f>BJ289*#REF!*BL289/1000</f>
        <v>#REF!</v>
      </c>
      <c r="BO289" s="1" t="e">
        <f>BK289*#REF!*BL289/1000</f>
        <v>#REF!</v>
      </c>
      <c r="BP289" s="3">
        <v>0.56</v>
      </c>
      <c r="BR289" s="1">
        <f t="shared" si="258"/>
        <v>0</v>
      </c>
      <c r="BS289" s="1">
        <f t="shared" si="259"/>
        <v>0</v>
      </c>
      <c r="BT289" s="1">
        <f t="shared" si="260"/>
        <v>0</v>
      </c>
    </row>
    <row r="290" spans="1:72">
      <c r="A290" s="1">
        <v>287</v>
      </c>
      <c r="B290" s="8" t="s">
        <v>85</v>
      </c>
      <c r="D290" s="1">
        <v>10090</v>
      </c>
      <c r="F290" s="1">
        <v>85</v>
      </c>
      <c r="G290" s="1">
        <v>51</v>
      </c>
      <c r="H290" s="1">
        <v>80</v>
      </c>
      <c r="I290" s="1">
        <v>50</v>
      </c>
      <c r="J290" s="1">
        <v>63</v>
      </c>
      <c r="K290" s="1">
        <f t="shared" si="236"/>
        <v>12325</v>
      </c>
      <c r="L290" s="1">
        <f t="shared" si="237"/>
        <v>20898.4</v>
      </c>
      <c r="M290" s="1">
        <f t="shared" si="238"/>
        <v>21351.432</v>
      </c>
      <c r="N290" s="1">
        <f t="shared" si="239"/>
        <v>21603.192</v>
      </c>
      <c r="O290" s="1">
        <f t="shared" si="262"/>
        <v>12190</v>
      </c>
      <c r="P290" s="1">
        <v>2520</v>
      </c>
      <c r="Q290" s="1">
        <v>2000</v>
      </c>
      <c r="R290" s="11">
        <v>400</v>
      </c>
      <c r="S290" s="13">
        <v>2206</v>
      </c>
      <c r="T290" s="13">
        <v>1324</v>
      </c>
      <c r="U290" s="13">
        <v>1498</v>
      </c>
      <c r="V290" s="14">
        <f t="shared" si="235"/>
        <v>5028</v>
      </c>
      <c r="W290" s="13"/>
      <c r="X290" s="13">
        <f>256/2</f>
        <v>128</v>
      </c>
      <c r="Y290" s="13">
        <v>147.5</v>
      </c>
      <c r="Z290" s="13">
        <v>70</v>
      </c>
      <c r="AA290" s="11">
        <f t="shared" si="233"/>
        <v>10090</v>
      </c>
      <c r="AB290" s="12">
        <f t="shared" si="261"/>
        <v>1465.2</v>
      </c>
      <c r="AC290" s="18">
        <f t="shared" si="263"/>
        <v>8253.4</v>
      </c>
      <c r="AD290" s="17">
        <f t="shared" si="240"/>
        <v>8706.432</v>
      </c>
      <c r="AE290" s="17">
        <f t="shared" si="241"/>
        <v>8958.192</v>
      </c>
      <c r="AF290" s="19">
        <v>55</v>
      </c>
      <c r="AG290" s="13">
        <v>24</v>
      </c>
      <c r="AH290" s="13">
        <v>25</v>
      </c>
      <c r="AI290" s="13">
        <v>8</v>
      </c>
      <c r="AJ290" s="21">
        <v>43</v>
      </c>
      <c r="AK290" s="21">
        <v>4</v>
      </c>
      <c r="AL290" s="21">
        <v>2.5</v>
      </c>
      <c r="AM290" s="21">
        <v>4.2</v>
      </c>
      <c r="AN290" s="13">
        <v>3.4</v>
      </c>
      <c r="AO290" s="13">
        <v>5</v>
      </c>
      <c r="AP290" s="13">
        <v>35</v>
      </c>
      <c r="AQ290" s="11">
        <f t="shared" si="234"/>
        <v>10090</v>
      </c>
      <c r="AR290" s="13">
        <f t="shared" si="254"/>
        <v>704.792</v>
      </c>
      <c r="AS290" s="13">
        <f t="shared" si="255"/>
        <v>453.032</v>
      </c>
      <c r="AT290" s="1">
        <f t="shared" si="242"/>
        <v>85</v>
      </c>
      <c r="AU290" s="1">
        <f t="shared" si="243"/>
        <v>51</v>
      </c>
      <c r="AV290" s="1" t="str">
        <f t="shared" si="256"/>
        <v>125</v>
      </c>
      <c r="AW290" s="1">
        <f t="shared" si="244"/>
        <v>6375</v>
      </c>
      <c r="AX290" s="1">
        <f t="shared" si="245"/>
        <v>80</v>
      </c>
      <c r="AY290" s="1">
        <f t="shared" si="246"/>
        <v>50</v>
      </c>
      <c r="AZ290" s="1" t="str">
        <f t="shared" si="257"/>
        <v>119</v>
      </c>
      <c r="BA290" s="1">
        <f t="shared" si="247"/>
        <v>5950</v>
      </c>
      <c r="BB290" s="1">
        <f t="shared" si="248"/>
        <v>12325</v>
      </c>
      <c r="BC290" s="1">
        <f t="shared" si="249"/>
        <v>63</v>
      </c>
      <c r="BE290" s="1" t="str">
        <f t="shared" si="250"/>
        <v>320</v>
      </c>
      <c r="BI290" s="1">
        <f t="shared" si="251"/>
        <v>20898.4</v>
      </c>
      <c r="BJ290" s="1">
        <f t="shared" si="252"/>
        <v>21351.432</v>
      </c>
      <c r="BK290" s="1">
        <f t="shared" si="253"/>
        <v>21603.192</v>
      </c>
      <c r="BM290" s="1" t="e">
        <f>BI290*#REF!*BL290/1000</f>
        <v>#REF!</v>
      </c>
      <c r="BN290" s="1" t="e">
        <f>BJ290*#REF!*BL290/1000</f>
        <v>#REF!</v>
      </c>
      <c r="BO290" s="1" t="e">
        <f>BK290*#REF!*BL290/1000</f>
        <v>#REF!</v>
      </c>
      <c r="BP290" s="3">
        <v>0.55</v>
      </c>
      <c r="BR290" s="1">
        <f t="shared" si="258"/>
        <v>0</v>
      </c>
      <c r="BS290" s="1">
        <f t="shared" si="259"/>
        <v>0</v>
      </c>
      <c r="BT290" s="1">
        <f t="shared" si="260"/>
        <v>0</v>
      </c>
    </row>
    <row r="291" spans="1:72">
      <c r="A291" s="1">
        <v>288</v>
      </c>
      <c r="B291" s="8" t="s">
        <v>85</v>
      </c>
      <c r="D291" s="1">
        <v>10090</v>
      </c>
      <c r="F291" s="1">
        <v>85</v>
      </c>
      <c r="G291" s="1">
        <v>51</v>
      </c>
      <c r="H291" s="1">
        <v>80</v>
      </c>
      <c r="I291" s="1">
        <v>50</v>
      </c>
      <c r="J291" s="1">
        <v>63</v>
      </c>
      <c r="K291" s="1">
        <f t="shared" si="236"/>
        <v>12325</v>
      </c>
      <c r="L291" s="1">
        <f t="shared" si="237"/>
        <v>23087.4</v>
      </c>
      <c r="M291" s="1">
        <f t="shared" si="238"/>
        <v>23540.432</v>
      </c>
      <c r="N291" s="1">
        <f t="shared" si="239"/>
        <v>23792.192</v>
      </c>
      <c r="O291" s="1">
        <f t="shared" si="262"/>
        <v>12190</v>
      </c>
      <c r="P291" s="1">
        <v>2520</v>
      </c>
      <c r="Q291" s="1">
        <v>2000</v>
      </c>
      <c r="R291" s="11" t="s">
        <v>77</v>
      </c>
      <c r="S291" s="13">
        <v>2325</v>
      </c>
      <c r="T291" s="13">
        <v>1770</v>
      </c>
      <c r="U291" s="13">
        <v>1642</v>
      </c>
      <c r="V291" s="14">
        <f t="shared" si="235"/>
        <v>5737</v>
      </c>
      <c r="W291" s="13">
        <v>1480</v>
      </c>
      <c r="X291" s="13">
        <f>256/2</f>
        <v>128</v>
      </c>
      <c r="Y291" s="13">
        <v>147.5</v>
      </c>
      <c r="Z291" s="13">
        <v>70</v>
      </c>
      <c r="AA291" s="11">
        <f t="shared" si="233"/>
        <v>10090</v>
      </c>
      <c r="AB291" s="12">
        <f t="shared" si="261"/>
        <v>1465.2</v>
      </c>
      <c r="AC291" s="18">
        <f t="shared" si="263"/>
        <v>10442.4</v>
      </c>
      <c r="AD291" s="17">
        <f t="shared" si="240"/>
        <v>10895.432</v>
      </c>
      <c r="AE291" s="17">
        <f t="shared" si="241"/>
        <v>11147.192</v>
      </c>
      <c r="AF291" s="19">
        <v>55</v>
      </c>
      <c r="AG291" s="13">
        <v>24</v>
      </c>
      <c r="AH291" s="13">
        <v>25</v>
      </c>
      <c r="AI291" s="13">
        <v>8</v>
      </c>
      <c r="AJ291" s="21">
        <v>43</v>
      </c>
      <c r="AK291" s="21">
        <v>4</v>
      </c>
      <c r="AL291" s="21">
        <v>2.5</v>
      </c>
      <c r="AM291" s="21">
        <v>4.2</v>
      </c>
      <c r="AN291" s="13">
        <v>3.4</v>
      </c>
      <c r="AO291" s="13">
        <v>5</v>
      </c>
      <c r="AP291" s="13">
        <v>35</v>
      </c>
      <c r="AQ291" s="11">
        <f t="shared" si="234"/>
        <v>10090</v>
      </c>
      <c r="AR291" s="13">
        <f t="shared" si="254"/>
        <v>704.792</v>
      </c>
      <c r="AS291" s="13">
        <f t="shared" si="255"/>
        <v>453.032</v>
      </c>
      <c r="AT291" s="1">
        <f t="shared" si="242"/>
        <v>85</v>
      </c>
      <c r="AU291" s="1">
        <f t="shared" si="243"/>
        <v>51</v>
      </c>
      <c r="AV291" s="1" t="str">
        <f t="shared" si="256"/>
        <v>125</v>
      </c>
      <c r="AW291" s="1">
        <f t="shared" si="244"/>
        <v>6375</v>
      </c>
      <c r="AX291" s="1">
        <f t="shared" si="245"/>
        <v>80</v>
      </c>
      <c r="AY291" s="1">
        <f t="shared" si="246"/>
        <v>50</v>
      </c>
      <c r="AZ291" s="1" t="str">
        <f t="shared" si="257"/>
        <v>119</v>
      </c>
      <c r="BA291" s="1">
        <f t="shared" si="247"/>
        <v>5950</v>
      </c>
      <c r="BB291" s="1">
        <f t="shared" si="248"/>
        <v>12325</v>
      </c>
      <c r="BC291" s="1">
        <f t="shared" si="249"/>
        <v>63</v>
      </c>
      <c r="BE291" s="1" t="str">
        <f t="shared" si="250"/>
        <v>320</v>
      </c>
      <c r="BI291" s="1">
        <f t="shared" si="251"/>
        <v>23087.4</v>
      </c>
      <c r="BJ291" s="1">
        <f t="shared" si="252"/>
        <v>23540.432</v>
      </c>
      <c r="BK291" s="1">
        <f t="shared" si="253"/>
        <v>23792.192</v>
      </c>
      <c r="BM291" s="1" t="e">
        <f>BI291*#REF!*BL291/1000</f>
        <v>#REF!</v>
      </c>
      <c r="BN291" s="1" t="e">
        <f>BJ291*#REF!*BL291/1000</f>
        <v>#REF!</v>
      </c>
      <c r="BO291" s="1" t="e">
        <f>BK291*#REF!*BL291/1000</f>
        <v>#REF!</v>
      </c>
      <c r="BP291" s="3">
        <v>0.53</v>
      </c>
      <c r="BR291" s="1">
        <f t="shared" si="258"/>
        <v>0</v>
      </c>
      <c r="BS291" s="1">
        <f t="shared" si="259"/>
        <v>0</v>
      </c>
      <c r="BT291" s="1">
        <f t="shared" si="260"/>
        <v>0</v>
      </c>
    </row>
    <row r="292" spans="1:72">
      <c r="A292" s="1">
        <v>289</v>
      </c>
      <c r="B292" s="8" t="s">
        <v>85</v>
      </c>
      <c r="D292" s="1">
        <v>10090</v>
      </c>
      <c r="F292" s="1">
        <v>85</v>
      </c>
      <c r="G292" s="1">
        <v>51</v>
      </c>
      <c r="H292" s="1">
        <v>80</v>
      </c>
      <c r="I292" s="1">
        <v>50</v>
      </c>
      <c r="J292" s="1">
        <v>63</v>
      </c>
      <c r="K292" s="1">
        <f t="shared" si="236"/>
        <v>12325</v>
      </c>
      <c r="L292" s="1">
        <f t="shared" si="237"/>
        <v>24767.5</v>
      </c>
      <c r="M292" s="1">
        <f t="shared" si="238"/>
        <v>25220.532</v>
      </c>
      <c r="N292" s="1">
        <f t="shared" si="239"/>
        <v>25472.292</v>
      </c>
      <c r="O292" s="1">
        <f t="shared" si="262"/>
        <v>12190</v>
      </c>
      <c r="P292" s="1">
        <v>2520</v>
      </c>
      <c r="Q292" s="1">
        <v>2000</v>
      </c>
      <c r="R292" s="11" t="s">
        <v>78</v>
      </c>
      <c r="S292" s="13">
        <v>2598</v>
      </c>
      <c r="T292" s="13">
        <v>2225</v>
      </c>
      <c r="U292" s="13">
        <v>1738</v>
      </c>
      <c r="V292" s="14">
        <f>S293+T292+U292</f>
        <v>6561</v>
      </c>
      <c r="W292" s="13">
        <v>2000</v>
      </c>
      <c r="X292" s="13">
        <v>142.5</v>
      </c>
      <c r="Y292" s="13">
        <v>147.5</v>
      </c>
      <c r="Z292" s="13">
        <v>80</v>
      </c>
      <c r="AA292" s="11">
        <f t="shared" si="233"/>
        <v>10090</v>
      </c>
      <c r="AB292" s="12">
        <f t="shared" si="261"/>
        <v>1633.25</v>
      </c>
      <c r="AC292" s="18">
        <f t="shared" si="263"/>
        <v>12122.5</v>
      </c>
      <c r="AD292" s="17">
        <f t="shared" si="240"/>
        <v>12575.532</v>
      </c>
      <c r="AE292" s="17">
        <f t="shared" si="241"/>
        <v>12827.292</v>
      </c>
      <c r="AF292" s="19">
        <v>55</v>
      </c>
      <c r="AG292" s="13">
        <v>24</v>
      </c>
      <c r="AH292" s="13">
        <v>25</v>
      </c>
      <c r="AI292" s="13">
        <v>8</v>
      </c>
      <c r="AJ292" s="21">
        <v>43</v>
      </c>
      <c r="AK292" s="21">
        <v>4</v>
      </c>
      <c r="AL292" s="21">
        <v>2.5</v>
      </c>
      <c r="AM292" s="21">
        <v>4.2</v>
      </c>
      <c r="AN292" s="13">
        <v>3.4</v>
      </c>
      <c r="AO292" s="13">
        <v>5</v>
      </c>
      <c r="AP292" s="13">
        <v>35</v>
      </c>
      <c r="AQ292" s="11">
        <f t="shared" si="234"/>
        <v>10090</v>
      </c>
      <c r="AR292" s="13">
        <f t="shared" si="254"/>
        <v>704.792</v>
      </c>
      <c r="AS292" s="13">
        <f t="shared" si="255"/>
        <v>453.032</v>
      </c>
      <c r="AT292" s="1">
        <f t="shared" si="242"/>
        <v>85</v>
      </c>
      <c r="AU292" s="1">
        <f t="shared" si="243"/>
        <v>51</v>
      </c>
      <c r="AV292" s="1" t="str">
        <f t="shared" si="256"/>
        <v>125</v>
      </c>
      <c r="AW292" s="1">
        <f t="shared" si="244"/>
        <v>6375</v>
      </c>
      <c r="AX292" s="1">
        <f t="shared" si="245"/>
        <v>80</v>
      </c>
      <c r="AY292" s="1">
        <f t="shared" si="246"/>
        <v>50</v>
      </c>
      <c r="AZ292" s="1" t="str">
        <f t="shared" si="257"/>
        <v>119</v>
      </c>
      <c r="BA292" s="1">
        <f t="shared" si="247"/>
        <v>5950</v>
      </c>
      <c r="BB292" s="1">
        <f t="shared" si="248"/>
        <v>12325</v>
      </c>
      <c r="BC292" s="1">
        <f t="shared" si="249"/>
        <v>63</v>
      </c>
      <c r="BE292" s="1" t="str">
        <f t="shared" si="250"/>
        <v>320</v>
      </c>
      <c r="BI292" s="1">
        <f t="shared" si="251"/>
        <v>24767.5</v>
      </c>
      <c r="BJ292" s="1">
        <f t="shared" si="252"/>
        <v>25220.532</v>
      </c>
      <c r="BK292" s="1">
        <f t="shared" si="253"/>
        <v>25472.292</v>
      </c>
      <c r="BM292" s="1" t="e">
        <f>BI292*#REF!*BL292/1000</f>
        <v>#REF!</v>
      </c>
      <c r="BN292" s="1" t="e">
        <f>BJ292*#REF!*BL292/1000</f>
        <v>#REF!</v>
      </c>
      <c r="BO292" s="1" t="e">
        <f>BK292*#REF!*BL292/1000</f>
        <v>#REF!</v>
      </c>
      <c r="BP292" s="3">
        <v>0.5</v>
      </c>
      <c r="BR292" s="1">
        <f t="shared" si="258"/>
        <v>0</v>
      </c>
      <c r="BS292" s="1">
        <f t="shared" si="259"/>
        <v>0</v>
      </c>
      <c r="BT292" s="1">
        <f t="shared" si="260"/>
        <v>0</v>
      </c>
    </row>
    <row r="293" spans="1:72">
      <c r="A293" s="1">
        <v>290</v>
      </c>
      <c r="B293" s="8" t="s">
        <v>85</v>
      </c>
      <c r="D293" s="1">
        <v>10090</v>
      </c>
      <c r="F293" s="1">
        <v>85</v>
      </c>
      <c r="G293" s="1">
        <v>51</v>
      </c>
      <c r="H293" s="1">
        <v>80</v>
      </c>
      <c r="I293" s="1">
        <v>50</v>
      </c>
      <c r="J293" s="1">
        <v>63</v>
      </c>
      <c r="K293" s="1">
        <f t="shared" si="236"/>
        <v>12325</v>
      </c>
      <c r="L293" s="1">
        <f t="shared" si="237"/>
        <v>25135.5</v>
      </c>
      <c r="M293" s="1">
        <f t="shared" si="238"/>
        <v>25588.532</v>
      </c>
      <c r="N293" s="1">
        <f t="shared" si="239"/>
        <v>25840.292</v>
      </c>
      <c r="O293" s="1">
        <f t="shared" si="262"/>
        <v>12190</v>
      </c>
      <c r="P293" s="1">
        <v>2520</v>
      </c>
      <c r="Q293" s="1">
        <v>2000</v>
      </c>
      <c r="R293" s="11" t="s">
        <v>80</v>
      </c>
      <c r="S293" s="13">
        <v>2598</v>
      </c>
      <c r="T293" s="13">
        <v>2225</v>
      </c>
      <c r="U293" s="13">
        <v>1738</v>
      </c>
      <c r="V293" s="14">
        <f>S294+T293+U293</f>
        <v>6561</v>
      </c>
      <c r="W293" s="13">
        <f>1184*2</f>
        <v>2368</v>
      </c>
      <c r="X293" s="13">
        <v>142.5</v>
      </c>
      <c r="Y293" s="13">
        <v>147.5</v>
      </c>
      <c r="Z293" s="13">
        <v>80</v>
      </c>
      <c r="AA293" s="11">
        <f t="shared" si="233"/>
        <v>10090</v>
      </c>
      <c r="AB293" s="12">
        <f t="shared" si="261"/>
        <v>1633.25</v>
      </c>
      <c r="AC293" s="18">
        <f t="shared" si="263"/>
        <v>12490.5</v>
      </c>
      <c r="AD293" s="17">
        <f t="shared" si="240"/>
        <v>12943.532</v>
      </c>
      <c r="AE293" s="17">
        <f t="shared" si="241"/>
        <v>13195.292</v>
      </c>
      <c r="AF293" s="19">
        <v>55</v>
      </c>
      <c r="AG293" s="13">
        <v>24</v>
      </c>
      <c r="AH293" s="13">
        <v>25</v>
      </c>
      <c r="AI293" s="13">
        <v>8</v>
      </c>
      <c r="AJ293" s="21">
        <v>43</v>
      </c>
      <c r="AK293" s="21">
        <v>4</v>
      </c>
      <c r="AL293" s="21">
        <v>2.5</v>
      </c>
      <c r="AM293" s="21">
        <v>4.2</v>
      </c>
      <c r="AN293" s="13">
        <v>3.4</v>
      </c>
      <c r="AO293" s="13">
        <v>5</v>
      </c>
      <c r="AP293" s="13">
        <v>35</v>
      </c>
      <c r="AQ293" s="11">
        <f t="shared" si="234"/>
        <v>10090</v>
      </c>
      <c r="AR293" s="13">
        <f t="shared" si="254"/>
        <v>704.792</v>
      </c>
      <c r="AS293" s="13">
        <f t="shared" si="255"/>
        <v>453.032</v>
      </c>
      <c r="AT293" s="1">
        <f t="shared" si="242"/>
        <v>85</v>
      </c>
      <c r="AU293" s="1">
        <f t="shared" si="243"/>
        <v>51</v>
      </c>
      <c r="AV293" s="1" t="str">
        <f t="shared" si="256"/>
        <v>125</v>
      </c>
      <c r="AW293" s="1">
        <f t="shared" si="244"/>
        <v>6375</v>
      </c>
      <c r="AX293" s="1">
        <f t="shared" si="245"/>
        <v>80</v>
      </c>
      <c r="AY293" s="1">
        <f t="shared" si="246"/>
        <v>50</v>
      </c>
      <c r="AZ293" s="1" t="str">
        <f t="shared" si="257"/>
        <v>119</v>
      </c>
      <c r="BA293" s="1">
        <f t="shared" si="247"/>
        <v>5950</v>
      </c>
      <c r="BB293" s="1">
        <f t="shared" si="248"/>
        <v>12325</v>
      </c>
      <c r="BC293" s="1">
        <f t="shared" si="249"/>
        <v>63</v>
      </c>
      <c r="BE293" s="1" t="str">
        <f t="shared" si="250"/>
        <v>320</v>
      </c>
      <c r="BI293" s="1">
        <f t="shared" si="251"/>
        <v>25135.5</v>
      </c>
      <c r="BJ293" s="1">
        <f t="shared" si="252"/>
        <v>25588.532</v>
      </c>
      <c r="BK293" s="1">
        <f t="shared" si="253"/>
        <v>25840.292</v>
      </c>
      <c r="BM293" s="1" t="e">
        <f>BI293*#REF!*BL293/1000</f>
        <v>#REF!</v>
      </c>
      <c r="BN293" s="1" t="e">
        <f>BJ293*#REF!*BL293/1000</f>
        <v>#REF!</v>
      </c>
      <c r="BO293" s="1" t="e">
        <f>BK293*#REF!*BL293/1000</f>
        <v>#REF!</v>
      </c>
      <c r="BP293" s="3">
        <v>0.61</v>
      </c>
      <c r="BR293" s="1">
        <f t="shared" si="258"/>
        <v>0</v>
      </c>
      <c r="BS293" s="1">
        <f t="shared" si="259"/>
        <v>0</v>
      </c>
      <c r="BT293" s="1">
        <f t="shared" si="260"/>
        <v>0</v>
      </c>
    </row>
    <row r="294" spans="1:72">
      <c r="A294" s="1">
        <v>291</v>
      </c>
      <c r="B294" s="8" t="s">
        <v>85</v>
      </c>
      <c r="D294" s="1">
        <v>10090</v>
      </c>
      <c r="F294" s="1">
        <v>85</v>
      </c>
      <c r="G294" s="1">
        <v>51</v>
      </c>
      <c r="H294" s="1">
        <v>80</v>
      </c>
      <c r="I294" s="1">
        <v>50</v>
      </c>
      <c r="J294" s="1">
        <v>107</v>
      </c>
      <c r="K294" s="1">
        <f t="shared" si="236"/>
        <v>12325</v>
      </c>
      <c r="L294" s="1">
        <f t="shared" si="237"/>
        <v>26178.5</v>
      </c>
      <c r="M294" s="1">
        <f t="shared" si="238"/>
        <v>26631.532</v>
      </c>
      <c r="N294" s="1">
        <f t="shared" si="239"/>
        <v>26883.292</v>
      </c>
      <c r="O294" s="1">
        <f t="shared" si="262"/>
        <v>12190</v>
      </c>
      <c r="P294" s="1">
        <v>2520</v>
      </c>
      <c r="Q294" s="1">
        <v>2000</v>
      </c>
      <c r="R294" s="11" t="s">
        <v>81</v>
      </c>
      <c r="S294" s="13">
        <v>2598</v>
      </c>
      <c r="T294" s="13">
        <v>2225</v>
      </c>
      <c r="U294" s="13">
        <v>1738</v>
      </c>
      <c r="V294" s="14">
        <f t="shared" si="235"/>
        <v>6561</v>
      </c>
      <c r="W294" s="13">
        <f>1620*2</f>
        <v>3240</v>
      </c>
      <c r="X294" s="13">
        <v>142.5</v>
      </c>
      <c r="Y294" s="13">
        <v>147.5</v>
      </c>
      <c r="Z294" s="13">
        <v>80</v>
      </c>
      <c r="AA294" s="11">
        <f t="shared" si="233"/>
        <v>10090</v>
      </c>
      <c r="AB294" s="12">
        <f t="shared" si="261"/>
        <v>1633.25</v>
      </c>
      <c r="AC294" s="18">
        <f t="shared" si="263"/>
        <v>13362.5</v>
      </c>
      <c r="AD294" s="17">
        <f t="shared" si="240"/>
        <v>13815.532</v>
      </c>
      <c r="AE294" s="17">
        <f t="shared" si="241"/>
        <v>14067.292</v>
      </c>
      <c r="AF294" s="19">
        <v>55</v>
      </c>
      <c r="AG294" s="13">
        <v>24</v>
      </c>
      <c r="AH294" s="13">
        <v>25</v>
      </c>
      <c r="AI294" s="13">
        <v>8</v>
      </c>
      <c r="AJ294" s="21">
        <v>43</v>
      </c>
      <c r="AK294" s="21">
        <v>4</v>
      </c>
      <c r="AL294" s="21">
        <v>2.5</v>
      </c>
      <c r="AM294" s="21">
        <v>4.2</v>
      </c>
      <c r="AN294" s="13">
        <v>3.4</v>
      </c>
      <c r="AO294" s="13">
        <v>5</v>
      </c>
      <c r="AP294" s="13">
        <v>35</v>
      </c>
      <c r="AQ294" s="11">
        <f t="shared" si="234"/>
        <v>10090</v>
      </c>
      <c r="AR294" s="13">
        <f t="shared" si="254"/>
        <v>704.792</v>
      </c>
      <c r="AS294" s="13">
        <f t="shared" si="255"/>
        <v>453.032</v>
      </c>
      <c r="AT294" s="1">
        <f t="shared" si="242"/>
        <v>85</v>
      </c>
      <c r="AU294" s="1">
        <f t="shared" si="243"/>
        <v>51</v>
      </c>
      <c r="AV294" s="1" t="str">
        <f t="shared" si="256"/>
        <v>125</v>
      </c>
      <c r="AW294" s="1">
        <f t="shared" si="244"/>
        <v>6375</v>
      </c>
      <c r="AX294" s="1">
        <f t="shared" si="245"/>
        <v>80</v>
      </c>
      <c r="AY294" s="1">
        <f t="shared" si="246"/>
        <v>50</v>
      </c>
      <c r="AZ294" s="1" t="str">
        <f t="shared" si="257"/>
        <v>119</v>
      </c>
      <c r="BA294" s="1">
        <f t="shared" si="247"/>
        <v>5950</v>
      </c>
      <c r="BB294" s="1">
        <f t="shared" si="248"/>
        <v>12325</v>
      </c>
      <c r="BC294" s="1">
        <f t="shared" si="249"/>
        <v>107</v>
      </c>
      <c r="BE294" s="1" t="str">
        <f t="shared" si="250"/>
        <v>491</v>
      </c>
      <c r="BI294" s="1">
        <f t="shared" si="251"/>
        <v>26178.5</v>
      </c>
      <c r="BJ294" s="1">
        <f t="shared" si="252"/>
        <v>26631.532</v>
      </c>
      <c r="BK294" s="1">
        <f t="shared" si="253"/>
        <v>26883.292</v>
      </c>
      <c r="BM294" s="1" t="e">
        <f>BI294*#REF!*BL294/1000</f>
        <v>#REF!</v>
      </c>
      <c r="BN294" s="1" t="e">
        <f>BJ294*#REF!*BL294/1000</f>
        <v>#REF!</v>
      </c>
      <c r="BO294" s="1" t="e">
        <f>BK294*#REF!*BL294/1000</f>
        <v>#REF!</v>
      </c>
      <c r="BP294" s="3">
        <v>0.49</v>
      </c>
      <c r="BR294" s="1">
        <f t="shared" si="258"/>
        <v>0</v>
      </c>
      <c r="BS294" s="1">
        <f t="shared" si="259"/>
        <v>0</v>
      </c>
      <c r="BT294" s="1">
        <f t="shared" si="260"/>
        <v>0</v>
      </c>
    </row>
    <row r="295" spans="1:72">
      <c r="A295" s="1">
        <v>292</v>
      </c>
      <c r="B295" s="8" t="s">
        <v>85</v>
      </c>
      <c r="D295" s="1">
        <v>10090</v>
      </c>
      <c r="F295" s="1">
        <v>85</v>
      </c>
      <c r="G295" s="1">
        <v>51</v>
      </c>
      <c r="H295" s="1">
        <v>80</v>
      </c>
      <c r="I295" s="1">
        <v>50</v>
      </c>
      <c r="J295" s="1">
        <v>107</v>
      </c>
      <c r="K295" s="1">
        <f t="shared" si="236"/>
        <v>12325</v>
      </c>
      <c r="L295" s="1">
        <f t="shared" si="237"/>
        <v>26398.5</v>
      </c>
      <c r="M295" s="1">
        <f t="shared" si="238"/>
        <v>26851.532</v>
      </c>
      <c r="N295" s="1">
        <f t="shared" si="239"/>
        <v>27103.292</v>
      </c>
      <c r="O295" s="1">
        <f t="shared" si="262"/>
        <v>12190</v>
      </c>
      <c r="P295" s="1">
        <v>2520</v>
      </c>
      <c r="Q295" s="1">
        <v>2000</v>
      </c>
      <c r="R295" s="11" t="s">
        <v>86</v>
      </c>
      <c r="S295" s="13">
        <v>2598</v>
      </c>
      <c r="T295" s="13">
        <v>2225</v>
      </c>
      <c r="U295" s="13">
        <v>1738</v>
      </c>
      <c r="V295" s="14">
        <f t="shared" si="235"/>
        <v>6561</v>
      </c>
      <c r="W295" s="13">
        <f>1730*2</f>
        <v>3460</v>
      </c>
      <c r="X295" s="13">
        <v>142.5</v>
      </c>
      <c r="Y295" s="13">
        <v>147.5</v>
      </c>
      <c r="Z295" s="13">
        <v>80</v>
      </c>
      <c r="AA295" s="11">
        <f t="shared" si="233"/>
        <v>10090</v>
      </c>
      <c r="AB295" s="12">
        <f t="shared" si="261"/>
        <v>1633.25</v>
      </c>
      <c r="AC295" s="18">
        <f t="shared" si="263"/>
        <v>13582.5</v>
      </c>
      <c r="AD295" s="17">
        <f t="shared" si="240"/>
        <v>14035.532</v>
      </c>
      <c r="AE295" s="17">
        <f t="shared" si="241"/>
        <v>14287.292</v>
      </c>
      <c r="AF295" s="19">
        <v>55</v>
      </c>
      <c r="AG295" s="13">
        <v>24</v>
      </c>
      <c r="AH295" s="13">
        <v>25</v>
      </c>
      <c r="AI295" s="13">
        <v>8</v>
      </c>
      <c r="AJ295" s="21">
        <v>43</v>
      </c>
      <c r="AK295" s="21">
        <v>4</v>
      </c>
      <c r="AL295" s="21">
        <v>2.5</v>
      </c>
      <c r="AM295" s="21">
        <v>4.2</v>
      </c>
      <c r="AN295" s="13">
        <v>3.4</v>
      </c>
      <c r="AO295" s="13">
        <v>5</v>
      </c>
      <c r="AP295" s="13">
        <v>35</v>
      </c>
      <c r="AQ295" s="11">
        <f t="shared" si="234"/>
        <v>10090</v>
      </c>
      <c r="AR295" s="13">
        <f t="shared" si="254"/>
        <v>704.792</v>
      </c>
      <c r="AS295" s="13">
        <f t="shared" si="255"/>
        <v>453.032</v>
      </c>
      <c r="AT295" s="1">
        <f t="shared" si="242"/>
        <v>85</v>
      </c>
      <c r="AU295" s="1">
        <f t="shared" si="243"/>
        <v>51</v>
      </c>
      <c r="AV295" s="1" t="str">
        <f t="shared" si="256"/>
        <v>125</v>
      </c>
      <c r="AW295" s="1">
        <f t="shared" si="244"/>
        <v>6375</v>
      </c>
      <c r="AX295" s="1">
        <f t="shared" si="245"/>
        <v>80</v>
      </c>
      <c r="AY295" s="1">
        <f t="shared" si="246"/>
        <v>50</v>
      </c>
      <c r="AZ295" s="1" t="str">
        <f t="shared" si="257"/>
        <v>119</v>
      </c>
      <c r="BA295" s="1">
        <f t="shared" si="247"/>
        <v>5950</v>
      </c>
      <c r="BB295" s="1">
        <f t="shared" si="248"/>
        <v>12325</v>
      </c>
      <c r="BC295" s="1">
        <f t="shared" si="249"/>
        <v>107</v>
      </c>
      <c r="BE295" s="1" t="str">
        <f t="shared" si="250"/>
        <v>491</v>
      </c>
      <c r="BI295" s="1">
        <f t="shared" si="251"/>
        <v>26398.5</v>
      </c>
      <c r="BJ295" s="1">
        <f t="shared" si="252"/>
        <v>26851.532</v>
      </c>
      <c r="BK295" s="1">
        <f t="shared" si="253"/>
        <v>27103.292</v>
      </c>
      <c r="BM295" s="1" t="e">
        <f>BI295*#REF!*BL295/1000</f>
        <v>#REF!</v>
      </c>
      <c r="BN295" s="1" t="e">
        <f>BJ295*#REF!*BL295/1000</f>
        <v>#REF!</v>
      </c>
      <c r="BO295" s="1" t="e">
        <f>BK295*#REF!*BL295/1000</f>
        <v>#REF!</v>
      </c>
      <c r="BP295" s="3">
        <v>0.58</v>
      </c>
      <c r="BR295" s="1">
        <f t="shared" si="258"/>
        <v>0</v>
      </c>
      <c r="BS295" s="1">
        <f t="shared" si="259"/>
        <v>0</v>
      </c>
      <c r="BT295" s="1">
        <f t="shared" si="260"/>
        <v>0</v>
      </c>
    </row>
    <row r="296" spans="1:72">
      <c r="A296" s="1">
        <v>293</v>
      </c>
      <c r="B296" s="8" t="s">
        <v>85</v>
      </c>
      <c r="D296" s="1">
        <v>10090</v>
      </c>
      <c r="F296" s="1">
        <v>85</v>
      </c>
      <c r="G296" s="1">
        <v>51</v>
      </c>
      <c r="H296" s="1">
        <v>80</v>
      </c>
      <c r="I296" s="1">
        <v>50</v>
      </c>
      <c r="J296" s="1">
        <v>63</v>
      </c>
      <c r="K296" s="1">
        <f t="shared" si="236"/>
        <v>12325</v>
      </c>
      <c r="L296" s="1">
        <f t="shared" si="237"/>
        <v>26665.6</v>
      </c>
      <c r="M296" s="1">
        <f t="shared" si="238"/>
        <v>27118.632</v>
      </c>
      <c r="N296" s="1">
        <f t="shared" si="239"/>
        <v>27370.392</v>
      </c>
      <c r="O296" s="1">
        <f t="shared" si="262"/>
        <v>12190</v>
      </c>
      <c r="P296" s="1">
        <v>2520</v>
      </c>
      <c r="Q296" s="1">
        <v>2000</v>
      </c>
      <c r="R296" s="11" t="s">
        <v>83</v>
      </c>
      <c r="S296" s="13">
        <v>2752</v>
      </c>
      <c r="T296" s="13">
        <v>2596</v>
      </c>
      <c r="U296" s="13">
        <v>1995</v>
      </c>
      <c r="V296" s="14">
        <f t="shared" si="235"/>
        <v>7343</v>
      </c>
      <c r="W296" s="13">
        <v>2800</v>
      </c>
      <c r="X296" s="13">
        <v>157</v>
      </c>
      <c r="Y296" s="13">
        <v>147.5</v>
      </c>
      <c r="Z296" s="13">
        <v>80</v>
      </c>
      <c r="AA296" s="11">
        <f t="shared" si="233"/>
        <v>10090</v>
      </c>
      <c r="AB296" s="12">
        <f t="shared" si="261"/>
        <v>1791.3</v>
      </c>
      <c r="AC296" s="18">
        <f t="shared" si="263"/>
        <v>14020.6</v>
      </c>
      <c r="AD296" s="17">
        <f t="shared" si="240"/>
        <v>14473.632</v>
      </c>
      <c r="AE296" s="17">
        <f t="shared" si="241"/>
        <v>14725.392</v>
      </c>
      <c r="AF296" s="19">
        <v>55</v>
      </c>
      <c r="AG296" s="13">
        <v>24</v>
      </c>
      <c r="AH296" s="13">
        <v>25</v>
      </c>
      <c r="AI296" s="13">
        <v>8</v>
      </c>
      <c r="AJ296" s="21">
        <v>43</v>
      </c>
      <c r="AK296" s="21">
        <v>4</v>
      </c>
      <c r="AL296" s="21">
        <v>2.5</v>
      </c>
      <c r="AM296" s="21">
        <v>4.2</v>
      </c>
      <c r="AN296" s="13">
        <v>3.4</v>
      </c>
      <c r="AO296" s="13">
        <v>5</v>
      </c>
      <c r="AP296" s="13">
        <v>35</v>
      </c>
      <c r="AQ296" s="11">
        <f t="shared" si="234"/>
        <v>10090</v>
      </c>
      <c r="AR296" s="13">
        <f t="shared" si="254"/>
        <v>704.792</v>
      </c>
      <c r="AS296" s="13">
        <f t="shared" si="255"/>
        <v>453.032</v>
      </c>
      <c r="AT296" s="1">
        <f t="shared" si="242"/>
        <v>85</v>
      </c>
      <c r="AU296" s="1">
        <f t="shared" si="243"/>
        <v>51</v>
      </c>
      <c r="AV296" s="1" t="str">
        <f t="shared" si="256"/>
        <v>125</v>
      </c>
      <c r="AW296" s="1">
        <f t="shared" si="244"/>
        <v>6375</v>
      </c>
      <c r="AX296" s="1">
        <f t="shared" si="245"/>
        <v>80</v>
      </c>
      <c r="AY296" s="1">
        <f t="shared" si="246"/>
        <v>50</v>
      </c>
      <c r="AZ296" s="1" t="str">
        <f t="shared" si="257"/>
        <v>119</v>
      </c>
      <c r="BA296" s="1">
        <f t="shared" si="247"/>
        <v>5950</v>
      </c>
      <c r="BB296" s="1">
        <f t="shared" si="248"/>
        <v>12325</v>
      </c>
      <c r="BC296" s="1">
        <f t="shared" si="249"/>
        <v>63</v>
      </c>
      <c r="BE296" s="1" t="str">
        <f t="shared" si="250"/>
        <v>320</v>
      </c>
      <c r="BI296" s="1">
        <f t="shared" si="251"/>
        <v>26665.6</v>
      </c>
      <c r="BJ296" s="1">
        <f t="shared" si="252"/>
        <v>27118.632</v>
      </c>
      <c r="BK296" s="1">
        <f t="shared" si="253"/>
        <v>27370.392</v>
      </c>
      <c r="BM296" s="1" t="e">
        <f>BI296*#REF!*BL296/1000</f>
        <v>#REF!</v>
      </c>
      <c r="BN296" s="1" t="e">
        <f>BJ296*#REF!*BL296/1000</f>
        <v>#REF!</v>
      </c>
      <c r="BO296" s="1" t="e">
        <f>BK296*#REF!*BL296/1000</f>
        <v>#REF!</v>
      </c>
      <c r="BP296" s="3">
        <v>0.49</v>
      </c>
      <c r="BR296" s="1">
        <f t="shared" si="258"/>
        <v>0</v>
      </c>
      <c r="BS296" s="1">
        <f t="shared" si="259"/>
        <v>0</v>
      </c>
      <c r="BT296" s="1">
        <f t="shared" si="260"/>
        <v>0</v>
      </c>
    </row>
    <row r="297" spans="1:72">
      <c r="A297" s="1">
        <v>294</v>
      </c>
      <c r="B297" s="8" t="s">
        <v>85</v>
      </c>
      <c r="D297" s="1">
        <v>10090</v>
      </c>
      <c r="F297" s="1">
        <v>85</v>
      </c>
      <c r="G297" s="1">
        <v>51</v>
      </c>
      <c r="H297" s="1">
        <v>80</v>
      </c>
      <c r="I297" s="1">
        <v>50</v>
      </c>
      <c r="J297" s="1">
        <v>107</v>
      </c>
      <c r="K297" s="1">
        <f t="shared" si="236"/>
        <v>12325</v>
      </c>
      <c r="L297" s="1">
        <f t="shared" si="237"/>
        <v>28404.6</v>
      </c>
      <c r="M297" s="1">
        <f t="shared" si="238"/>
        <v>28857.632</v>
      </c>
      <c r="N297" s="1">
        <f t="shared" si="239"/>
        <v>29109.392</v>
      </c>
      <c r="O297" s="1">
        <f t="shared" si="262"/>
        <v>12190</v>
      </c>
      <c r="P297" s="1">
        <v>2520</v>
      </c>
      <c r="Q297" s="1">
        <v>2000</v>
      </c>
      <c r="R297" s="11" t="s">
        <v>87</v>
      </c>
      <c r="S297" s="13">
        <v>2752</v>
      </c>
      <c r="T297" s="13">
        <v>2596</v>
      </c>
      <c r="U297" s="13">
        <v>1995</v>
      </c>
      <c r="V297" s="14">
        <f t="shared" si="235"/>
        <v>7343</v>
      </c>
      <c r="W297" s="13">
        <f>2184*2</f>
        <v>4368</v>
      </c>
      <c r="X297" s="13">
        <v>157</v>
      </c>
      <c r="Y297" s="13">
        <v>147.5</v>
      </c>
      <c r="Z297" s="13">
        <v>80</v>
      </c>
      <c r="AA297" s="11">
        <f t="shared" si="233"/>
        <v>10090</v>
      </c>
      <c r="AB297" s="12">
        <f t="shared" si="261"/>
        <v>1791.3</v>
      </c>
      <c r="AC297" s="18">
        <f t="shared" si="263"/>
        <v>15588.6</v>
      </c>
      <c r="AD297" s="17">
        <f t="shared" si="240"/>
        <v>16041.632</v>
      </c>
      <c r="AE297" s="17">
        <f t="shared" si="241"/>
        <v>16293.392</v>
      </c>
      <c r="AF297" s="19">
        <v>55</v>
      </c>
      <c r="AG297" s="13">
        <v>24</v>
      </c>
      <c r="AH297" s="13">
        <v>25</v>
      </c>
      <c r="AI297" s="13">
        <v>8</v>
      </c>
      <c r="AJ297" s="21">
        <v>43</v>
      </c>
      <c r="AK297" s="21">
        <v>4</v>
      </c>
      <c r="AL297" s="21">
        <v>2.5</v>
      </c>
      <c r="AM297" s="21">
        <v>4.2</v>
      </c>
      <c r="AN297" s="13">
        <v>3.4</v>
      </c>
      <c r="AO297" s="13">
        <v>5</v>
      </c>
      <c r="AP297" s="13">
        <v>35</v>
      </c>
      <c r="AQ297" s="11">
        <f t="shared" si="234"/>
        <v>10090</v>
      </c>
      <c r="AR297" s="13">
        <f t="shared" si="254"/>
        <v>704.792</v>
      </c>
      <c r="AS297" s="13">
        <f t="shared" si="255"/>
        <v>453.032</v>
      </c>
      <c r="AT297" s="1">
        <f t="shared" si="242"/>
        <v>85</v>
      </c>
      <c r="AU297" s="1">
        <f t="shared" si="243"/>
        <v>51</v>
      </c>
      <c r="AV297" s="1" t="str">
        <f t="shared" si="256"/>
        <v>125</v>
      </c>
      <c r="AW297" s="1">
        <f t="shared" si="244"/>
        <v>6375</v>
      </c>
      <c r="AX297" s="1">
        <f t="shared" si="245"/>
        <v>80</v>
      </c>
      <c r="AY297" s="1">
        <f t="shared" si="246"/>
        <v>50</v>
      </c>
      <c r="AZ297" s="1" t="str">
        <f t="shared" si="257"/>
        <v>119</v>
      </c>
      <c r="BA297" s="1">
        <f t="shared" si="247"/>
        <v>5950</v>
      </c>
      <c r="BB297" s="1">
        <f t="shared" si="248"/>
        <v>12325</v>
      </c>
      <c r="BC297" s="1">
        <f t="shared" si="249"/>
        <v>107</v>
      </c>
      <c r="BE297" s="1" t="str">
        <f t="shared" si="250"/>
        <v>491</v>
      </c>
      <c r="BI297" s="1">
        <f t="shared" si="251"/>
        <v>28404.6</v>
      </c>
      <c r="BJ297" s="1">
        <f t="shared" si="252"/>
        <v>28857.632</v>
      </c>
      <c r="BK297" s="1">
        <f t="shared" si="253"/>
        <v>29109.392</v>
      </c>
      <c r="BM297" s="1" t="e">
        <f>BI297*#REF!*BL297/1000</f>
        <v>#REF!</v>
      </c>
      <c r="BN297" s="1" t="e">
        <f>BJ297*#REF!*BL297/1000</f>
        <v>#REF!</v>
      </c>
      <c r="BO297" s="1" t="e">
        <f>BK297*#REF!*BL297/1000</f>
        <v>#REF!</v>
      </c>
      <c r="BP297" s="3">
        <v>0.48</v>
      </c>
      <c r="BR297" s="1">
        <f t="shared" si="258"/>
        <v>0</v>
      </c>
      <c r="BS297" s="1">
        <f t="shared" si="259"/>
        <v>0</v>
      </c>
      <c r="BT297" s="1">
        <f t="shared" si="260"/>
        <v>0</v>
      </c>
    </row>
    <row r="298" spans="1:72">
      <c r="A298" s="1">
        <v>295</v>
      </c>
      <c r="B298" s="8" t="s">
        <v>85</v>
      </c>
      <c r="D298" s="1">
        <v>10090</v>
      </c>
      <c r="F298" s="1">
        <v>85</v>
      </c>
      <c r="G298" s="1">
        <v>51</v>
      </c>
      <c r="H298" s="1">
        <v>80</v>
      </c>
      <c r="I298" s="1">
        <v>50</v>
      </c>
      <c r="J298" s="1">
        <v>107</v>
      </c>
      <c r="K298" s="1">
        <f t="shared" si="236"/>
        <v>12325</v>
      </c>
      <c r="L298" s="1">
        <f t="shared" si="237"/>
        <v>28756.6</v>
      </c>
      <c r="M298" s="1">
        <f t="shared" si="238"/>
        <v>29209.632</v>
      </c>
      <c r="N298" s="1">
        <f t="shared" si="239"/>
        <v>29461.392</v>
      </c>
      <c r="O298" s="1">
        <f t="shared" si="262"/>
        <v>12190</v>
      </c>
      <c r="P298" s="1">
        <v>2520</v>
      </c>
      <c r="Q298" s="1">
        <v>2000</v>
      </c>
      <c r="R298" s="11" t="s">
        <v>82</v>
      </c>
      <c r="S298" s="13">
        <v>2752</v>
      </c>
      <c r="T298" s="13">
        <v>2596</v>
      </c>
      <c r="U298" s="13">
        <v>1995</v>
      </c>
      <c r="V298" s="14">
        <f t="shared" si="235"/>
        <v>7343</v>
      </c>
      <c r="W298" s="13">
        <f>2360*2</f>
        <v>4720</v>
      </c>
      <c r="X298" s="13">
        <v>157</v>
      </c>
      <c r="Y298" s="13">
        <v>147.5</v>
      </c>
      <c r="Z298" s="13">
        <v>80</v>
      </c>
      <c r="AA298" s="11">
        <f t="shared" si="233"/>
        <v>10090</v>
      </c>
      <c r="AB298" s="12">
        <f t="shared" si="261"/>
        <v>1791.3</v>
      </c>
      <c r="AC298" s="18">
        <f t="shared" si="263"/>
        <v>15940.6</v>
      </c>
      <c r="AD298" s="17">
        <f t="shared" si="240"/>
        <v>16393.632</v>
      </c>
      <c r="AE298" s="17">
        <f t="shared" si="241"/>
        <v>16645.392</v>
      </c>
      <c r="AF298" s="19">
        <v>55</v>
      </c>
      <c r="AG298" s="13">
        <v>24</v>
      </c>
      <c r="AH298" s="13">
        <v>25</v>
      </c>
      <c r="AI298" s="13">
        <v>8</v>
      </c>
      <c r="AJ298" s="21">
        <v>43</v>
      </c>
      <c r="AK298" s="21">
        <v>4</v>
      </c>
      <c r="AL298" s="21">
        <v>2.5</v>
      </c>
      <c r="AM298" s="21">
        <v>4.2</v>
      </c>
      <c r="AN298" s="13">
        <v>3.4</v>
      </c>
      <c r="AO298" s="13">
        <v>5</v>
      </c>
      <c r="AP298" s="13">
        <v>35</v>
      </c>
      <c r="AQ298" s="11">
        <f t="shared" si="234"/>
        <v>10090</v>
      </c>
      <c r="AR298" s="13">
        <f t="shared" si="254"/>
        <v>704.792</v>
      </c>
      <c r="AS298" s="13">
        <f t="shared" si="255"/>
        <v>453.032</v>
      </c>
      <c r="AT298" s="1">
        <f t="shared" si="242"/>
        <v>85</v>
      </c>
      <c r="AU298" s="1">
        <f t="shared" si="243"/>
        <v>51</v>
      </c>
      <c r="AV298" s="1" t="str">
        <f t="shared" si="256"/>
        <v>125</v>
      </c>
      <c r="AW298" s="1">
        <f t="shared" si="244"/>
        <v>6375</v>
      </c>
      <c r="AX298" s="1">
        <f t="shared" si="245"/>
        <v>80</v>
      </c>
      <c r="AY298" s="1">
        <f t="shared" si="246"/>
        <v>50</v>
      </c>
      <c r="AZ298" s="1" t="str">
        <f t="shared" si="257"/>
        <v>119</v>
      </c>
      <c r="BA298" s="1">
        <f t="shared" si="247"/>
        <v>5950</v>
      </c>
      <c r="BB298" s="1">
        <f t="shared" si="248"/>
        <v>12325</v>
      </c>
      <c r="BC298" s="1">
        <f t="shared" si="249"/>
        <v>107</v>
      </c>
      <c r="BE298" s="1" t="str">
        <f t="shared" si="250"/>
        <v>491</v>
      </c>
      <c r="BI298" s="1">
        <f t="shared" si="251"/>
        <v>28756.6</v>
      </c>
      <c r="BJ298" s="1">
        <f t="shared" si="252"/>
        <v>29209.632</v>
      </c>
      <c r="BK298" s="1">
        <f t="shared" si="253"/>
        <v>29461.392</v>
      </c>
      <c r="BM298" s="1" t="e">
        <f>BI298*#REF!*BL298/1000</f>
        <v>#REF!</v>
      </c>
      <c r="BN298" s="1" t="e">
        <f>BJ298*#REF!*BL298/1000</f>
        <v>#REF!</v>
      </c>
      <c r="BO298" s="1" t="e">
        <f>BK298*#REF!*BL298/1000</f>
        <v>#REF!</v>
      </c>
      <c r="BP298" s="3">
        <v>0.58</v>
      </c>
      <c r="BR298" s="1">
        <f t="shared" si="258"/>
        <v>0</v>
      </c>
      <c r="BS298" s="1">
        <f t="shared" si="259"/>
        <v>0</v>
      </c>
      <c r="BT298" s="1">
        <f t="shared" si="260"/>
        <v>0</v>
      </c>
    </row>
    <row r="299" spans="1:72">
      <c r="A299" s="1">
        <v>296</v>
      </c>
      <c r="B299" s="8" t="s">
        <v>85</v>
      </c>
      <c r="C299" s="1">
        <v>500</v>
      </c>
      <c r="D299" s="1">
        <v>10970</v>
      </c>
      <c r="F299" s="1">
        <v>85</v>
      </c>
      <c r="G299" s="1">
        <v>56</v>
      </c>
      <c r="H299" s="1">
        <v>80</v>
      </c>
      <c r="I299" s="1">
        <v>55</v>
      </c>
      <c r="J299" s="1">
        <v>25</v>
      </c>
      <c r="K299" s="1">
        <f t="shared" si="236"/>
        <v>13545</v>
      </c>
      <c r="L299" s="1">
        <f t="shared" si="237"/>
        <v>22305.68</v>
      </c>
      <c r="M299" s="1">
        <f t="shared" si="238"/>
        <v>22778.776</v>
      </c>
      <c r="N299" s="1">
        <f t="shared" si="239"/>
        <v>23051.656</v>
      </c>
      <c r="O299" s="1">
        <f t="shared" si="262"/>
        <v>13070</v>
      </c>
      <c r="P299" s="1">
        <v>2520</v>
      </c>
      <c r="Q299" s="1">
        <v>2000</v>
      </c>
      <c r="R299" s="11">
        <v>320</v>
      </c>
      <c r="S299" s="13">
        <v>1888</v>
      </c>
      <c r="T299" s="13">
        <v>1213</v>
      </c>
      <c r="U299" s="13">
        <v>1287</v>
      </c>
      <c r="V299" s="14">
        <f t="shared" si="235"/>
        <v>4388</v>
      </c>
      <c r="W299" s="13">
        <v>740</v>
      </c>
      <c r="X299" s="13">
        <f>256/2</f>
        <v>128</v>
      </c>
      <c r="Y299" s="13">
        <v>147.5</v>
      </c>
      <c r="Z299" s="13">
        <v>70</v>
      </c>
      <c r="AA299" s="11">
        <f t="shared" ref="AA299:AA362" si="264">D299</f>
        <v>10970</v>
      </c>
      <c r="AB299" s="12">
        <f t="shared" si="261"/>
        <v>1577.84</v>
      </c>
      <c r="AC299" s="18">
        <f t="shared" si="263"/>
        <v>8578.68</v>
      </c>
      <c r="AD299" s="17">
        <f t="shared" si="240"/>
        <v>9051.776</v>
      </c>
      <c r="AE299" s="17">
        <f t="shared" si="241"/>
        <v>9324.656</v>
      </c>
      <c r="AF299" s="19">
        <v>55</v>
      </c>
      <c r="AG299" s="13">
        <v>24</v>
      </c>
      <c r="AH299" s="13">
        <v>25</v>
      </c>
      <c r="AI299" s="13">
        <v>8</v>
      </c>
      <c r="AJ299" s="21">
        <v>43</v>
      </c>
      <c r="AK299" s="21">
        <v>4</v>
      </c>
      <c r="AL299" s="21">
        <v>2.5</v>
      </c>
      <c r="AM299" s="21">
        <v>4.2</v>
      </c>
      <c r="AN299" s="13">
        <v>3.4</v>
      </c>
      <c r="AO299" s="13">
        <v>5</v>
      </c>
      <c r="AP299" s="13">
        <v>35</v>
      </c>
      <c r="AQ299" s="11">
        <f t="shared" ref="AQ299:AQ362" si="265">D299</f>
        <v>10970</v>
      </c>
      <c r="AR299" s="13">
        <f t="shared" si="254"/>
        <v>745.976</v>
      </c>
      <c r="AS299" s="13">
        <f t="shared" si="255"/>
        <v>473.096</v>
      </c>
      <c r="AT299" s="1">
        <f t="shared" si="242"/>
        <v>85</v>
      </c>
      <c r="AU299" s="1">
        <f t="shared" si="243"/>
        <v>56</v>
      </c>
      <c r="AV299" s="1" t="str">
        <f t="shared" si="256"/>
        <v>125</v>
      </c>
      <c r="AW299" s="1">
        <f t="shared" si="244"/>
        <v>7000</v>
      </c>
      <c r="AX299" s="1">
        <f t="shared" si="245"/>
        <v>80</v>
      </c>
      <c r="AY299" s="1">
        <f t="shared" si="246"/>
        <v>55</v>
      </c>
      <c r="AZ299" s="1" t="str">
        <f t="shared" si="257"/>
        <v>119</v>
      </c>
      <c r="BA299" s="1">
        <f t="shared" si="247"/>
        <v>6545</v>
      </c>
      <c r="BB299" s="1">
        <f t="shared" si="248"/>
        <v>13545</v>
      </c>
      <c r="BC299" s="1">
        <f t="shared" si="249"/>
        <v>25</v>
      </c>
      <c r="BE299" s="1" t="str">
        <f t="shared" si="250"/>
        <v>182</v>
      </c>
      <c r="BI299" s="1">
        <f t="shared" si="251"/>
        <v>22305.68</v>
      </c>
      <c r="BJ299" s="1">
        <f t="shared" si="252"/>
        <v>22778.776</v>
      </c>
      <c r="BK299" s="1">
        <f t="shared" si="253"/>
        <v>23051.656</v>
      </c>
      <c r="BM299" s="1" t="e">
        <f>BI299*#REF!*BL299/1000</f>
        <v>#REF!</v>
      </c>
      <c r="BN299" s="1" t="e">
        <f>BJ299*#REF!*BL299/1000</f>
        <v>#REF!</v>
      </c>
      <c r="BO299" s="1" t="e">
        <f>BK299*#REF!*BL299/1000</f>
        <v>#REF!</v>
      </c>
      <c r="BP299" s="3">
        <v>0.55</v>
      </c>
      <c r="BR299" s="1">
        <f t="shared" si="258"/>
        <v>0</v>
      </c>
      <c r="BS299" s="1">
        <f t="shared" si="259"/>
        <v>0</v>
      </c>
      <c r="BT299" s="1">
        <f t="shared" si="260"/>
        <v>0</v>
      </c>
    </row>
    <row r="300" spans="1:72">
      <c r="A300" s="1">
        <v>297</v>
      </c>
      <c r="B300" s="8" t="s">
        <v>85</v>
      </c>
      <c r="D300" s="1">
        <v>10970</v>
      </c>
      <c r="F300" s="1">
        <v>85</v>
      </c>
      <c r="G300" s="1">
        <v>56</v>
      </c>
      <c r="H300" s="1">
        <v>80</v>
      </c>
      <c r="I300" s="1">
        <v>55</v>
      </c>
      <c r="J300" s="1">
        <v>25</v>
      </c>
      <c r="K300" s="1">
        <f t="shared" si="236"/>
        <v>13545</v>
      </c>
      <c r="L300" s="1">
        <f t="shared" si="237"/>
        <v>22671.68</v>
      </c>
      <c r="M300" s="1">
        <f t="shared" si="238"/>
        <v>23144.776</v>
      </c>
      <c r="N300" s="1">
        <f t="shared" si="239"/>
        <v>23417.656</v>
      </c>
      <c r="O300" s="1">
        <f t="shared" si="262"/>
        <v>13070</v>
      </c>
      <c r="P300" s="1">
        <v>2520</v>
      </c>
      <c r="Q300" s="1">
        <v>2000</v>
      </c>
      <c r="R300" s="11">
        <v>360</v>
      </c>
      <c r="S300" s="13">
        <v>1993</v>
      </c>
      <c r="T300" s="13">
        <v>1214</v>
      </c>
      <c r="U300" s="13">
        <v>1287</v>
      </c>
      <c r="V300" s="14">
        <f t="shared" si="235"/>
        <v>4494</v>
      </c>
      <c r="W300" s="13">
        <v>1000</v>
      </c>
      <c r="X300" s="13">
        <f>256/2</f>
        <v>128</v>
      </c>
      <c r="Y300" s="13">
        <v>147.5</v>
      </c>
      <c r="Z300" s="13">
        <v>70</v>
      </c>
      <c r="AA300" s="11">
        <f t="shared" si="264"/>
        <v>10970</v>
      </c>
      <c r="AB300" s="12">
        <f t="shared" si="261"/>
        <v>1577.84</v>
      </c>
      <c r="AC300" s="18">
        <f t="shared" si="263"/>
        <v>8944.68</v>
      </c>
      <c r="AD300" s="17">
        <f t="shared" si="240"/>
        <v>9417.776</v>
      </c>
      <c r="AE300" s="17">
        <f t="shared" si="241"/>
        <v>9690.656</v>
      </c>
      <c r="AF300" s="19">
        <v>55</v>
      </c>
      <c r="AG300" s="13">
        <v>24</v>
      </c>
      <c r="AH300" s="13">
        <v>25</v>
      </c>
      <c r="AI300" s="13">
        <v>8</v>
      </c>
      <c r="AJ300" s="21">
        <v>43</v>
      </c>
      <c r="AK300" s="21">
        <v>4</v>
      </c>
      <c r="AL300" s="21">
        <v>2.5</v>
      </c>
      <c r="AM300" s="21">
        <v>4.2</v>
      </c>
      <c r="AN300" s="13">
        <v>3.4</v>
      </c>
      <c r="AO300" s="13">
        <v>5</v>
      </c>
      <c r="AP300" s="13">
        <v>35</v>
      </c>
      <c r="AQ300" s="11">
        <f t="shared" si="265"/>
        <v>10970</v>
      </c>
      <c r="AR300" s="13">
        <f t="shared" si="254"/>
        <v>745.976</v>
      </c>
      <c r="AS300" s="13">
        <f t="shared" si="255"/>
        <v>473.096</v>
      </c>
      <c r="AT300" s="1">
        <f t="shared" si="242"/>
        <v>85</v>
      </c>
      <c r="AU300" s="1">
        <f t="shared" si="243"/>
        <v>56</v>
      </c>
      <c r="AV300" s="1" t="str">
        <f t="shared" si="256"/>
        <v>125</v>
      </c>
      <c r="AW300" s="1">
        <f t="shared" si="244"/>
        <v>7000</v>
      </c>
      <c r="AX300" s="1">
        <f t="shared" si="245"/>
        <v>80</v>
      </c>
      <c r="AY300" s="1">
        <f t="shared" si="246"/>
        <v>55</v>
      </c>
      <c r="AZ300" s="1" t="str">
        <f t="shared" si="257"/>
        <v>119</v>
      </c>
      <c r="BA300" s="1">
        <f t="shared" si="247"/>
        <v>6545</v>
      </c>
      <c r="BB300" s="1">
        <f t="shared" si="248"/>
        <v>13545</v>
      </c>
      <c r="BC300" s="1">
        <f t="shared" si="249"/>
        <v>25</v>
      </c>
      <c r="BE300" s="1" t="str">
        <f t="shared" si="250"/>
        <v>182</v>
      </c>
      <c r="BI300" s="1">
        <f t="shared" si="251"/>
        <v>22671.68</v>
      </c>
      <c r="BJ300" s="1">
        <f t="shared" si="252"/>
        <v>23144.776</v>
      </c>
      <c r="BK300" s="1">
        <f t="shared" si="253"/>
        <v>23417.656</v>
      </c>
      <c r="BM300" s="1" t="e">
        <f>BI300*#REF!*BL300/1000</f>
        <v>#REF!</v>
      </c>
      <c r="BN300" s="1" t="e">
        <f>BJ300*#REF!*BL300/1000</f>
        <v>#REF!</v>
      </c>
      <c r="BO300" s="1" t="e">
        <f>BK300*#REF!*BL300/1000</f>
        <v>#REF!</v>
      </c>
      <c r="BP300" s="3">
        <v>0.54</v>
      </c>
      <c r="BR300" s="1">
        <f t="shared" si="258"/>
        <v>0</v>
      </c>
      <c r="BS300" s="1">
        <f t="shared" si="259"/>
        <v>0</v>
      </c>
      <c r="BT300" s="1">
        <f t="shared" si="260"/>
        <v>0</v>
      </c>
    </row>
    <row r="301" spans="1:72">
      <c r="A301" s="1">
        <v>298</v>
      </c>
      <c r="B301" s="8" t="s">
        <v>85</v>
      </c>
      <c r="D301" s="1">
        <v>10970</v>
      </c>
      <c r="F301" s="1">
        <v>85</v>
      </c>
      <c r="G301" s="1">
        <v>56</v>
      </c>
      <c r="H301" s="1">
        <v>80</v>
      </c>
      <c r="I301" s="1">
        <v>55</v>
      </c>
      <c r="J301" s="1">
        <v>63</v>
      </c>
      <c r="K301" s="1">
        <f t="shared" si="236"/>
        <v>13545</v>
      </c>
      <c r="L301" s="1">
        <f t="shared" si="237"/>
        <v>22343.68</v>
      </c>
      <c r="M301" s="1">
        <f t="shared" si="238"/>
        <v>22816.776</v>
      </c>
      <c r="N301" s="1">
        <f t="shared" si="239"/>
        <v>23089.656</v>
      </c>
      <c r="O301" s="1">
        <f t="shared" si="262"/>
        <v>13070</v>
      </c>
      <c r="P301" s="1">
        <v>2520</v>
      </c>
      <c r="Q301" s="1">
        <v>2000</v>
      </c>
      <c r="R301" s="11">
        <v>400</v>
      </c>
      <c r="S301" s="13">
        <v>2206</v>
      </c>
      <c r="T301" s="13">
        <v>1324</v>
      </c>
      <c r="U301" s="13">
        <v>1498</v>
      </c>
      <c r="V301" s="14">
        <f t="shared" si="235"/>
        <v>5028</v>
      </c>
      <c r="W301" s="13"/>
      <c r="X301" s="13">
        <f>256/2</f>
        <v>128</v>
      </c>
      <c r="Y301" s="13">
        <v>147.5</v>
      </c>
      <c r="Z301" s="13">
        <v>70</v>
      </c>
      <c r="AA301" s="11">
        <f t="shared" si="264"/>
        <v>10970</v>
      </c>
      <c r="AB301" s="12">
        <f t="shared" si="261"/>
        <v>1577.84</v>
      </c>
      <c r="AC301" s="18">
        <f t="shared" si="263"/>
        <v>8478.68</v>
      </c>
      <c r="AD301" s="17">
        <f t="shared" si="240"/>
        <v>8951.776</v>
      </c>
      <c r="AE301" s="17">
        <f t="shared" si="241"/>
        <v>9224.656</v>
      </c>
      <c r="AF301" s="19">
        <v>55</v>
      </c>
      <c r="AG301" s="13">
        <v>24</v>
      </c>
      <c r="AH301" s="13">
        <v>25</v>
      </c>
      <c r="AI301" s="13">
        <v>8</v>
      </c>
      <c r="AJ301" s="21">
        <v>43</v>
      </c>
      <c r="AK301" s="21">
        <v>4</v>
      </c>
      <c r="AL301" s="21">
        <v>2.5</v>
      </c>
      <c r="AM301" s="21">
        <v>4.2</v>
      </c>
      <c r="AN301" s="13">
        <v>3.4</v>
      </c>
      <c r="AO301" s="13">
        <v>5</v>
      </c>
      <c r="AP301" s="13">
        <v>35</v>
      </c>
      <c r="AQ301" s="11">
        <f t="shared" si="265"/>
        <v>10970</v>
      </c>
      <c r="AR301" s="13">
        <f t="shared" si="254"/>
        <v>745.976</v>
      </c>
      <c r="AS301" s="13">
        <f t="shared" si="255"/>
        <v>473.096</v>
      </c>
      <c r="AT301" s="1">
        <f t="shared" si="242"/>
        <v>85</v>
      </c>
      <c r="AU301" s="1">
        <f t="shared" si="243"/>
        <v>56</v>
      </c>
      <c r="AV301" s="1" t="str">
        <f t="shared" si="256"/>
        <v>125</v>
      </c>
      <c r="AW301" s="1">
        <f t="shared" si="244"/>
        <v>7000</v>
      </c>
      <c r="AX301" s="1">
        <f t="shared" si="245"/>
        <v>80</v>
      </c>
      <c r="AY301" s="1">
        <f t="shared" si="246"/>
        <v>55</v>
      </c>
      <c r="AZ301" s="1" t="str">
        <f t="shared" si="257"/>
        <v>119</v>
      </c>
      <c r="BA301" s="1">
        <f t="shared" si="247"/>
        <v>6545</v>
      </c>
      <c r="BB301" s="1">
        <f t="shared" si="248"/>
        <v>13545</v>
      </c>
      <c r="BC301" s="1">
        <f t="shared" si="249"/>
        <v>63</v>
      </c>
      <c r="BE301" s="1" t="str">
        <f t="shared" si="250"/>
        <v>320</v>
      </c>
      <c r="BI301" s="1">
        <f t="shared" si="251"/>
        <v>22343.68</v>
      </c>
      <c r="BJ301" s="1">
        <f t="shared" si="252"/>
        <v>22816.776</v>
      </c>
      <c r="BK301" s="1">
        <f t="shared" si="253"/>
        <v>23089.656</v>
      </c>
      <c r="BM301" s="1" t="e">
        <f>BI301*#REF!*BL301/1000</f>
        <v>#REF!</v>
      </c>
      <c r="BN301" s="1" t="e">
        <f>BJ301*#REF!*BL301/1000</f>
        <v>#REF!</v>
      </c>
      <c r="BO301" s="1" t="e">
        <f>BK301*#REF!*BL301/1000</f>
        <v>#REF!</v>
      </c>
      <c r="BP301" s="3">
        <v>0.53</v>
      </c>
      <c r="BR301" s="1">
        <f t="shared" si="258"/>
        <v>0</v>
      </c>
      <c r="BS301" s="1">
        <f t="shared" si="259"/>
        <v>0</v>
      </c>
      <c r="BT301" s="1">
        <f t="shared" si="260"/>
        <v>0</v>
      </c>
    </row>
    <row r="302" spans="1:72">
      <c r="A302" s="1">
        <v>299</v>
      </c>
      <c r="B302" s="8" t="s">
        <v>85</v>
      </c>
      <c r="D302" s="1">
        <v>10970</v>
      </c>
      <c r="F302" s="1">
        <v>85</v>
      </c>
      <c r="G302" s="1">
        <v>56</v>
      </c>
      <c r="H302" s="1">
        <v>80</v>
      </c>
      <c r="I302" s="1">
        <v>55</v>
      </c>
      <c r="J302" s="1">
        <v>63</v>
      </c>
      <c r="K302" s="1">
        <f t="shared" si="236"/>
        <v>13545</v>
      </c>
      <c r="L302" s="1">
        <f t="shared" si="237"/>
        <v>24532.68</v>
      </c>
      <c r="M302" s="1">
        <f t="shared" si="238"/>
        <v>25005.776</v>
      </c>
      <c r="N302" s="1">
        <f t="shared" si="239"/>
        <v>25278.656</v>
      </c>
      <c r="O302" s="1">
        <f t="shared" si="262"/>
        <v>13070</v>
      </c>
      <c r="P302" s="1">
        <v>2520</v>
      </c>
      <c r="Q302" s="1">
        <v>2000</v>
      </c>
      <c r="R302" s="11" t="s">
        <v>77</v>
      </c>
      <c r="S302" s="13">
        <v>2325</v>
      </c>
      <c r="T302" s="13">
        <v>1770</v>
      </c>
      <c r="U302" s="13">
        <v>1642</v>
      </c>
      <c r="V302" s="14">
        <f t="shared" si="235"/>
        <v>5737</v>
      </c>
      <c r="W302" s="13">
        <v>1480</v>
      </c>
      <c r="X302" s="13">
        <f>256/2</f>
        <v>128</v>
      </c>
      <c r="Y302" s="13">
        <v>147.5</v>
      </c>
      <c r="Z302" s="13">
        <v>70</v>
      </c>
      <c r="AA302" s="11">
        <f t="shared" si="264"/>
        <v>10970</v>
      </c>
      <c r="AB302" s="12">
        <f t="shared" si="261"/>
        <v>1577.84</v>
      </c>
      <c r="AC302" s="18">
        <f t="shared" si="263"/>
        <v>10667.68</v>
      </c>
      <c r="AD302" s="17">
        <f t="shared" si="240"/>
        <v>11140.776</v>
      </c>
      <c r="AE302" s="17">
        <f t="shared" si="241"/>
        <v>11413.656</v>
      </c>
      <c r="AF302" s="19">
        <v>55</v>
      </c>
      <c r="AG302" s="13">
        <v>24</v>
      </c>
      <c r="AH302" s="13">
        <v>25</v>
      </c>
      <c r="AI302" s="13">
        <v>8</v>
      </c>
      <c r="AJ302" s="21">
        <v>43</v>
      </c>
      <c r="AK302" s="21">
        <v>4</v>
      </c>
      <c r="AL302" s="21">
        <v>2.5</v>
      </c>
      <c r="AM302" s="21">
        <v>4.2</v>
      </c>
      <c r="AN302" s="13">
        <v>3.4</v>
      </c>
      <c r="AO302" s="13">
        <v>5</v>
      </c>
      <c r="AP302" s="13">
        <v>35</v>
      </c>
      <c r="AQ302" s="11">
        <f t="shared" si="265"/>
        <v>10970</v>
      </c>
      <c r="AR302" s="13">
        <f t="shared" si="254"/>
        <v>745.976</v>
      </c>
      <c r="AS302" s="13">
        <f t="shared" si="255"/>
        <v>473.096</v>
      </c>
      <c r="AT302" s="1">
        <f t="shared" si="242"/>
        <v>85</v>
      </c>
      <c r="AU302" s="1">
        <f t="shared" si="243"/>
        <v>56</v>
      </c>
      <c r="AV302" s="1" t="str">
        <f t="shared" si="256"/>
        <v>125</v>
      </c>
      <c r="AW302" s="1">
        <f t="shared" si="244"/>
        <v>7000</v>
      </c>
      <c r="AX302" s="1">
        <f t="shared" si="245"/>
        <v>80</v>
      </c>
      <c r="AY302" s="1">
        <f t="shared" si="246"/>
        <v>55</v>
      </c>
      <c r="AZ302" s="1" t="str">
        <f t="shared" si="257"/>
        <v>119</v>
      </c>
      <c r="BA302" s="1">
        <f t="shared" si="247"/>
        <v>6545</v>
      </c>
      <c r="BB302" s="1">
        <f t="shared" si="248"/>
        <v>13545</v>
      </c>
      <c r="BC302" s="1">
        <f t="shared" si="249"/>
        <v>63</v>
      </c>
      <c r="BE302" s="1" t="str">
        <f t="shared" si="250"/>
        <v>320</v>
      </c>
      <c r="BI302" s="1">
        <f t="shared" si="251"/>
        <v>24532.68</v>
      </c>
      <c r="BJ302" s="1">
        <f t="shared" si="252"/>
        <v>25005.776</v>
      </c>
      <c r="BK302" s="1">
        <f t="shared" si="253"/>
        <v>25278.656</v>
      </c>
      <c r="BM302" s="1" t="e">
        <f>BI302*#REF!*BL302/1000</f>
        <v>#REF!</v>
      </c>
      <c r="BN302" s="1" t="e">
        <f>BJ302*#REF!*BL302/1000</f>
        <v>#REF!</v>
      </c>
      <c r="BO302" s="1" t="e">
        <f>BK302*#REF!*BL302/1000</f>
        <v>#REF!</v>
      </c>
      <c r="BP302" s="3">
        <v>0.51</v>
      </c>
      <c r="BR302" s="1">
        <f t="shared" si="258"/>
        <v>0</v>
      </c>
      <c r="BS302" s="1">
        <f t="shared" si="259"/>
        <v>0</v>
      </c>
      <c r="BT302" s="1">
        <f t="shared" si="260"/>
        <v>0</v>
      </c>
    </row>
    <row r="303" spans="1:72">
      <c r="A303" s="1">
        <v>300</v>
      </c>
      <c r="B303" s="8" t="s">
        <v>85</v>
      </c>
      <c r="D303" s="1">
        <v>10970</v>
      </c>
      <c r="F303" s="1">
        <v>85</v>
      </c>
      <c r="G303" s="1">
        <v>56</v>
      </c>
      <c r="H303" s="1">
        <v>80</v>
      </c>
      <c r="I303" s="1">
        <v>55</v>
      </c>
      <c r="J303" s="1">
        <v>63</v>
      </c>
      <c r="K303" s="1">
        <f t="shared" si="236"/>
        <v>13545</v>
      </c>
      <c r="L303" s="1">
        <f t="shared" si="237"/>
        <v>26238.3</v>
      </c>
      <c r="M303" s="1">
        <f t="shared" si="238"/>
        <v>26711.396</v>
      </c>
      <c r="N303" s="1">
        <f t="shared" si="239"/>
        <v>26984.276</v>
      </c>
      <c r="O303" s="1">
        <f t="shared" si="262"/>
        <v>13070</v>
      </c>
      <c r="P303" s="1">
        <v>2520</v>
      </c>
      <c r="Q303" s="1">
        <v>2000</v>
      </c>
      <c r="R303" s="11" t="s">
        <v>78</v>
      </c>
      <c r="S303" s="13">
        <v>2598</v>
      </c>
      <c r="T303" s="13">
        <v>2225</v>
      </c>
      <c r="U303" s="13">
        <v>1738</v>
      </c>
      <c r="V303" s="14">
        <f>S304+T303+U303</f>
        <v>6561</v>
      </c>
      <c r="W303" s="13">
        <v>2000</v>
      </c>
      <c r="X303" s="13">
        <v>142.5</v>
      </c>
      <c r="Y303" s="13">
        <v>147.5</v>
      </c>
      <c r="Z303" s="13">
        <v>80</v>
      </c>
      <c r="AA303" s="11">
        <f t="shared" si="264"/>
        <v>10970</v>
      </c>
      <c r="AB303" s="12">
        <f t="shared" si="261"/>
        <v>1758.65</v>
      </c>
      <c r="AC303" s="18">
        <f t="shared" si="263"/>
        <v>12373.3</v>
      </c>
      <c r="AD303" s="17">
        <f t="shared" si="240"/>
        <v>12846.396</v>
      </c>
      <c r="AE303" s="17">
        <f t="shared" si="241"/>
        <v>13119.276</v>
      </c>
      <c r="AF303" s="19">
        <v>55</v>
      </c>
      <c r="AG303" s="13">
        <v>24</v>
      </c>
      <c r="AH303" s="13">
        <v>25</v>
      </c>
      <c r="AI303" s="13">
        <v>8</v>
      </c>
      <c r="AJ303" s="21">
        <v>43</v>
      </c>
      <c r="AK303" s="21">
        <v>4</v>
      </c>
      <c r="AL303" s="21">
        <v>2.5</v>
      </c>
      <c r="AM303" s="21">
        <v>4.2</v>
      </c>
      <c r="AN303" s="13">
        <v>3.4</v>
      </c>
      <c r="AO303" s="13">
        <v>5</v>
      </c>
      <c r="AP303" s="13">
        <v>35</v>
      </c>
      <c r="AQ303" s="11">
        <f t="shared" si="265"/>
        <v>10970</v>
      </c>
      <c r="AR303" s="13">
        <f t="shared" si="254"/>
        <v>745.976</v>
      </c>
      <c r="AS303" s="13">
        <f t="shared" si="255"/>
        <v>473.096</v>
      </c>
      <c r="AT303" s="1">
        <f t="shared" si="242"/>
        <v>85</v>
      </c>
      <c r="AU303" s="1">
        <f t="shared" si="243"/>
        <v>56</v>
      </c>
      <c r="AV303" s="1" t="str">
        <f t="shared" si="256"/>
        <v>125</v>
      </c>
      <c r="AW303" s="1">
        <f t="shared" si="244"/>
        <v>7000</v>
      </c>
      <c r="AX303" s="1">
        <f t="shared" si="245"/>
        <v>80</v>
      </c>
      <c r="AY303" s="1">
        <f t="shared" si="246"/>
        <v>55</v>
      </c>
      <c r="AZ303" s="1" t="str">
        <f t="shared" si="257"/>
        <v>119</v>
      </c>
      <c r="BA303" s="1">
        <f t="shared" si="247"/>
        <v>6545</v>
      </c>
      <c r="BB303" s="1">
        <f t="shared" si="248"/>
        <v>13545</v>
      </c>
      <c r="BC303" s="1">
        <f t="shared" si="249"/>
        <v>63</v>
      </c>
      <c r="BE303" s="1" t="str">
        <f t="shared" si="250"/>
        <v>320</v>
      </c>
      <c r="BI303" s="1">
        <f t="shared" si="251"/>
        <v>26238.3</v>
      </c>
      <c r="BJ303" s="1">
        <f t="shared" si="252"/>
        <v>26711.396</v>
      </c>
      <c r="BK303" s="1">
        <f t="shared" si="253"/>
        <v>26984.276</v>
      </c>
      <c r="BM303" s="1" t="e">
        <f>BI303*#REF!*BL303/1000</f>
        <v>#REF!</v>
      </c>
      <c r="BN303" s="1" t="e">
        <f>BJ303*#REF!*BL303/1000</f>
        <v>#REF!</v>
      </c>
      <c r="BO303" s="1" t="e">
        <f>BK303*#REF!*BL303/1000</f>
        <v>#REF!</v>
      </c>
      <c r="BP303" s="3">
        <v>0.49</v>
      </c>
      <c r="BR303" s="1">
        <f t="shared" si="258"/>
        <v>0</v>
      </c>
      <c r="BS303" s="1">
        <f t="shared" si="259"/>
        <v>0</v>
      </c>
      <c r="BT303" s="1">
        <f t="shared" si="260"/>
        <v>0</v>
      </c>
    </row>
    <row r="304" spans="1:72">
      <c r="A304" s="1">
        <v>301</v>
      </c>
      <c r="B304" s="8" t="s">
        <v>85</v>
      </c>
      <c r="D304" s="1">
        <v>10970</v>
      </c>
      <c r="F304" s="1">
        <v>85</v>
      </c>
      <c r="G304" s="1">
        <v>56</v>
      </c>
      <c r="H304" s="1">
        <v>80</v>
      </c>
      <c r="I304" s="1">
        <v>55</v>
      </c>
      <c r="J304" s="1">
        <v>63</v>
      </c>
      <c r="K304" s="1">
        <f t="shared" si="236"/>
        <v>13545</v>
      </c>
      <c r="L304" s="1">
        <f t="shared" si="237"/>
        <v>26606.3</v>
      </c>
      <c r="M304" s="1">
        <f t="shared" si="238"/>
        <v>27079.396</v>
      </c>
      <c r="N304" s="1">
        <f t="shared" si="239"/>
        <v>27352.276</v>
      </c>
      <c r="O304" s="1">
        <f t="shared" si="262"/>
        <v>13070</v>
      </c>
      <c r="P304" s="1">
        <v>2520</v>
      </c>
      <c r="Q304" s="1">
        <v>2000</v>
      </c>
      <c r="R304" s="11" t="s">
        <v>80</v>
      </c>
      <c r="S304" s="13">
        <v>2598</v>
      </c>
      <c r="T304" s="13">
        <v>2225</v>
      </c>
      <c r="U304" s="13">
        <v>1738</v>
      </c>
      <c r="V304" s="14">
        <f>S305+T304+U304</f>
        <v>6561</v>
      </c>
      <c r="W304" s="13">
        <f>1184*2</f>
        <v>2368</v>
      </c>
      <c r="X304" s="13">
        <v>142.5</v>
      </c>
      <c r="Y304" s="13">
        <v>147.5</v>
      </c>
      <c r="Z304" s="13">
        <v>80</v>
      </c>
      <c r="AA304" s="11">
        <f t="shared" si="264"/>
        <v>10970</v>
      </c>
      <c r="AB304" s="12">
        <f t="shared" si="261"/>
        <v>1758.65</v>
      </c>
      <c r="AC304" s="18">
        <f t="shared" si="263"/>
        <v>12741.3</v>
      </c>
      <c r="AD304" s="17">
        <f t="shared" si="240"/>
        <v>13214.396</v>
      </c>
      <c r="AE304" s="17">
        <f t="shared" si="241"/>
        <v>13487.276</v>
      </c>
      <c r="AF304" s="19">
        <v>55</v>
      </c>
      <c r="AG304" s="13">
        <v>24</v>
      </c>
      <c r="AH304" s="13">
        <v>25</v>
      </c>
      <c r="AI304" s="13">
        <v>8</v>
      </c>
      <c r="AJ304" s="21">
        <v>43</v>
      </c>
      <c r="AK304" s="21">
        <v>4</v>
      </c>
      <c r="AL304" s="21">
        <v>2.5</v>
      </c>
      <c r="AM304" s="21">
        <v>4.2</v>
      </c>
      <c r="AN304" s="13">
        <v>3.4</v>
      </c>
      <c r="AO304" s="13">
        <v>5</v>
      </c>
      <c r="AP304" s="13">
        <v>35</v>
      </c>
      <c r="AQ304" s="11">
        <f t="shared" si="265"/>
        <v>10970</v>
      </c>
      <c r="AR304" s="13">
        <f t="shared" si="254"/>
        <v>745.976</v>
      </c>
      <c r="AS304" s="13">
        <f t="shared" si="255"/>
        <v>473.096</v>
      </c>
      <c r="AT304" s="1">
        <f t="shared" si="242"/>
        <v>85</v>
      </c>
      <c r="AU304" s="1">
        <f t="shared" si="243"/>
        <v>56</v>
      </c>
      <c r="AV304" s="1" t="str">
        <f t="shared" si="256"/>
        <v>125</v>
      </c>
      <c r="AW304" s="1">
        <f t="shared" si="244"/>
        <v>7000</v>
      </c>
      <c r="AX304" s="1">
        <f t="shared" si="245"/>
        <v>80</v>
      </c>
      <c r="AY304" s="1">
        <f t="shared" si="246"/>
        <v>55</v>
      </c>
      <c r="AZ304" s="1" t="str">
        <f t="shared" si="257"/>
        <v>119</v>
      </c>
      <c r="BA304" s="1">
        <f t="shared" si="247"/>
        <v>6545</v>
      </c>
      <c r="BB304" s="1">
        <f t="shared" si="248"/>
        <v>13545</v>
      </c>
      <c r="BC304" s="1">
        <f t="shared" si="249"/>
        <v>63</v>
      </c>
      <c r="BE304" s="1" t="str">
        <f t="shared" si="250"/>
        <v>320</v>
      </c>
      <c r="BI304" s="1">
        <f t="shared" si="251"/>
        <v>26606.3</v>
      </c>
      <c r="BJ304" s="1">
        <f t="shared" si="252"/>
        <v>27079.396</v>
      </c>
      <c r="BK304" s="1">
        <f t="shared" si="253"/>
        <v>27352.276</v>
      </c>
      <c r="BM304" s="1" t="e">
        <f>BI304*#REF!*BL304/1000</f>
        <v>#REF!</v>
      </c>
      <c r="BN304" s="1" t="e">
        <f>BJ304*#REF!*BL304/1000</f>
        <v>#REF!</v>
      </c>
      <c r="BO304" s="1" t="e">
        <f>BK304*#REF!*BL304/1000</f>
        <v>#REF!</v>
      </c>
      <c r="BP304" s="3">
        <v>0.61</v>
      </c>
      <c r="BR304" s="1">
        <f t="shared" si="258"/>
        <v>0</v>
      </c>
      <c r="BS304" s="1">
        <f t="shared" si="259"/>
        <v>0</v>
      </c>
      <c r="BT304" s="1">
        <f t="shared" si="260"/>
        <v>0</v>
      </c>
    </row>
    <row r="305" spans="1:72">
      <c r="A305" s="1">
        <v>302</v>
      </c>
      <c r="B305" s="8" t="s">
        <v>85</v>
      </c>
      <c r="D305" s="1">
        <v>10970</v>
      </c>
      <c r="F305" s="1">
        <v>85</v>
      </c>
      <c r="G305" s="1">
        <v>56</v>
      </c>
      <c r="H305" s="1">
        <v>80</v>
      </c>
      <c r="I305" s="1">
        <v>55</v>
      </c>
      <c r="J305" s="1">
        <v>107</v>
      </c>
      <c r="K305" s="1">
        <f t="shared" si="236"/>
        <v>13545</v>
      </c>
      <c r="L305" s="1">
        <f t="shared" si="237"/>
        <v>27649.3</v>
      </c>
      <c r="M305" s="1">
        <f t="shared" si="238"/>
        <v>28122.396</v>
      </c>
      <c r="N305" s="1">
        <f t="shared" si="239"/>
        <v>28395.276</v>
      </c>
      <c r="O305" s="1">
        <f t="shared" si="262"/>
        <v>13070</v>
      </c>
      <c r="P305" s="1">
        <v>2520</v>
      </c>
      <c r="Q305" s="1">
        <v>2000</v>
      </c>
      <c r="R305" s="11" t="s">
        <v>81</v>
      </c>
      <c r="S305" s="13">
        <v>2598</v>
      </c>
      <c r="T305" s="13">
        <v>2225</v>
      </c>
      <c r="U305" s="13">
        <v>1738</v>
      </c>
      <c r="V305" s="14">
        <f t="shared" ref="V305:V491" si="266">S305+T305+U305</f>
        <v>6561</v>
      </c>
      <c r="W305" s="13">
        <f>1620*2</f>
        <v>3240</v>
      </c>
      <c r="X305" s="13">
        <v>142.5</v>
      </c>
      <c r="Y305" s="13">
        <v>147.5</v>
      </c>
      <c r="Z305" s="13">
        <v>80</v>
      </c>
      <c r="AA305" s="11">
        <f t="shared" si="264"/>
        <v>10970</v>
      </c>
      <c r="AB305" s="12">
        <f t="shared" si="261"/>
        <v>1758.65</v>
      </c>
      <c r="AC305" s="18">
        <f t="shared" si="263"/>
        <v>13613.3</v>
      </c>
      <c r="AD305" s="17">
        <f t="shared" si="240"/>
        <v>14086.396</v>
      </c>
      <c r="AE305" s="17">
        <f t="shared" si="241"/>
        <v>14359.276</v>
      </c>
      <c r="AF305" s="19">
        <v>55</v>
      </c>
      <c r="AG305" s="13">
        <v>24</v>
      </c>
      <c r="AH305" s="13">
        <v>25</v>
      </c>
      <c r="AI305" s="13">
        <v>8</v>
      </c>
      <c r="AJ305" s="21">
        <v>43</v>
      </c>
      <c r="AK305" s="21">
        <v>4</v>
      </c>
      <c r="AL305" s="21">
        <v>2.5</v>
      </c>
      <c r="AM305" s="21">
        <v>4.2</v>
      </c>
      <c r="AN305" s="13">
        <v>3.4</v>
      </c>
      <c r="AO305" s="13">
        <v>5</v>
      </c>
      <c r="AP305" s="13">
        <v>35</v>
      </c>
      <c r="AQ305" s="11">
        <f t="shared" si="265"/>
        <v>10970</v>
      </c>
      <c r="AR305" s="13">
        <f t="shared" si="254"/>
        <v>745.976</v>
      </c>
      <c r="AS305" s="13">
        <f t="shared" si="255"/>
        <v>473.096</v>
      </c>
      <c r="AT305" s="1">
        <f t="shared" si="242"/>
        <v>85</v>
      </c>
      <c r="AU305" s="1">
        <f t="shared" si="243"/>
        <v>56</v>
      </c>
      <c r="AV305" s="1" t="str">
        <f t="shared" si="256"/>
        <v>125</v>
      </c>
      <c r="AW305" s="1">
        <f t="shared" si="244"/>
        <v>7000</v>
      </c>
      <c r="AX305" s="1">
        <f t="shared" si="245"/>
        <v>80</v>
      </c>
      <c r="AY305" s="1">
        <f t="shared" si="246"/>
        <v>55</v>
      </c>
      <c r="AZ305" s="1" t="str">
        <f t="shared" si="257"/>
        <v>119</v>
      </c>
      <c r="BA305" s="1">
        <f t="shared" si="247"/>
        <v>6545</v>
      </c>
      <c r="BB305" s="1">
        <f t="shared" si="248"/>
        <v>13545</v>
      </c>
      <c r="BC305" s="1">
        <f t="shared" si="249"/>
        <v>107</v>
      </c>
      <c r="BE305" s="1" t="str">
        <f t="shared" si="250"/>
        <v>491</v>
      </c>
      <c r="BI305" s="1">
        <f t="shared" si="251"/>
        <v>27649.3</v>
      </c>
      <c r="BJ305" s="1">
        <f t="shared" si="252"/>
        <v>28122.396</v>
      </c>
      <c r="BK305" s="1">
        <f t="shared" si="253"/>
        <v>28395.276</v>
      </c>
      <c r="BM305" s="1" t="e">
        <f>BI305*#REF!*BL305/1000</f>
        <v>#REF!</v>
      </c>
      <c r="BN305" s="1" t="e">
        <f>BJ305*#REF!*BL305/1000</f>
        <v>#REF!</v>
      </c>
      <c r="BO305" s="1" t="e">
        <f>BK305*#REF!*BL305/1000</f>
        <v>#REF!</v>
      </c>
      <c r="BP305" s="3">
        <v>0.48</v>
      </c>
      <c r="BR305" s="1">
        <f t="shared" si="258"/>
        <v>0</v>
      </c>
      <c r="BS305" s="1">
        <f t="shared" si="259"/>
        <v>0</v>
      </c>
      <c r="BT305" s="1">
        <f t="shared" si="260"/>
        <v>0</v>
      </c>
    </row>
    <row r="306" spans="1:72">
      <c r="A306" s="1">
        <v>303</v>
      </c>
      <c r="B306" s="8" t="s">
        <v>85</v>
      </c>
      <c r="D306" s="1">
        <v>10970</v>
      </c>
      <c r="F306" s="1">
        <v>85</v>
      </c>
      <c r="G306" s="1">
        <v>56</v>
      </c>
      <c r="H306" s="1">
        <v>80</v>
      </c>
      <c r="I306" s="1">
        <v>55</v>
      </c>
      <c r="J306" s="1">
        <v>107</v>
      </c>
      <c r="K306" s="1">
        <f t="shared" si="236"/>
        <v>13545</v>
      </c>
      <c r="L306" s="1">
        <f t="shared" si="237"/>
        <v>27869.3</v>
      </c>
      <c r="M306" s="1">
        <f t="shared" si="238"/>
        <v>28342.396</v>
      </c>
      <c r="N306" s="1">
        <f t="shared" si="239"/>
        <v>28615.276</v>
      </c>
      <c r="O306" s="1">
        <f t="shared" si="262"/>
        <v>13070</v>
      </c>
      <c r="P306" s="1">
        <v>2520</v>
      </c>
      <c r="Q306" s="1">
        <v>2000</v>
      </c>
      <c r="R306" s="11" t="s">
        <v>86</v>
      </c>
      <c r="S306" s="13">
        <v>2598</v>
      </c>
      <c r="T306" s="13">
        <v>2225</v>
      </c>
      <c r="U306" s="13">
        <v>1738</v>
      </c>
      <c r="V306" s="14">
        <f t="shared" si="266"/>
        <v>6561</v>
      </c>
      <c r="W306" s="13">
        <f>1730*2</f>
        <v>3460</v>
      </c>
      <c r="X306" s="13">
        <v>142.5</v>
      </c>
      <c r="Y306" s="13">
        <v>147.5</v>
      </c>
      <c r="Z306" s="13">
        <v>80</v>
      </c>
      <c r="AA306" s="11">
        <f t="shared" si="264"/>
        <v>10970</v>
      </c>
      <c r="AB306" s="12">
        <f t="shared" si="261"/>
        <v>1758.65</v>
      </c>
      <c r="AC306" s="18">
        <f t="shared" si="263"/>
        <v>13833.3</v>
      </c>
      <c r="AD306" s="17">
        <f t="shared" si="240"/>
        <v>14306.396</v>
      </c>
      <c r="AE306" s="17">
        <f t="shared" si="241"/>
        <v>14579.276</v>
      </c>
      <c r="AF306" s="19">
        <v>55</v>
      </c>
      <c r="AG306" s="13">
        <v>24</v>
      </c>
      <c r="AH306" s="13">
        <v>25</v>
      </c>
      <c r="AI306" s="13">
        <v>8</v>
      </c>
      <c r="AJ306" s="21">
        <v>43</v>
      </c>
      <c r="AK306" s="21">
        <v>4</v>
      </c>
      <c r="AL306" s="21">
        <v>2.5</v>
      </c>
      <c r="AM306" s="21">
        <v>4.2</v>
      </c>
      <c r="AN306" s="13">
        <v>3.4</v>
      </c>
      <c r="AO306" s="13">
        <v>5</v>
      </c>
      <c r="AP306" s="13">
        <v>35</v>
      </c>
      <c r="AQ306" s="11">
        <f t="shared" si="265"/>
        <v>10970</v>
      </c>
      <c r="AR306" s="13">
        <f t="shared" si="254"/>
        <v>745.976</v>
      </c>
      <c r="AS306" s="13">
        <f t="shared" si="255"/>
        <v>473.096</v>
      </c>
      <c r="AT306" s="1">
        <f t="shared" si="242"/>
        <v>85</v>
      </c>
      <c r="AU306" s="1">
        <f t="shared" si="243"/>
        <v>56</v>
      </c>
      <c r="AV306" s="1" t="str">
        <f t="shared" si="256"/>
        <v>125</v>
      </c>
      <c r="AW306" s="1">
        <f t="shared" si="244"/>
        <v>7000</v>
      </c>
      <c r="AX306" s="1">
        <f t="shared" si="245"/>
        <v>80</v>
      </c>
      <c r="AY306" s="1">
        <f t="shared" si="246"/>
        <v>55</v>
      </c>
      <c r="AZ306" s="1" t="str">
        <f t="shared" si="257"/>
        <v>119</v>
      </c>
      <c r="BA306" s="1">
        <f t="shared" si="247"/>
        <v>6545</v>
      </c>
      <c r="BB306" s="1">
        <f t="shared" si="248"/>
        <v>13545</v>
      </c>
      <c r="BC306" s="1">
        <f t="shared" si="249"/>
        <v>107</v>
      </c>
      <c r="BE306" s="1" t="str">
        <f t="shared" si="250"/>
        <v>491</v>
      </c>
      <c r="BI306" s="1">
        <f t="shared" si="251"/>
        <v>27869.3</v>
      </c>
      <c r="BJ306" s="1">
        <f t="shared" si="252"/>
        <v>28342.396</v>
      </c>
      <c r="BK306" s="1">
        <f t="shared" si="253"/>
        <v>28615.276</v>
      </c>
      <c r="BM306" s="1" t="e">
        <f>BI306*#REF!*BL306/1000</f>
        <v>#REF!</v>
      </c>
      <c r="BN306" s="1" t="e">
        <f>BJ306*#REF!*BL306/1000</f>
        <v>#REF!</v>
      </c>
      <c r="BO306" s="1" t="e">
        <f>BK306*#REF!*BL306/1000</f>
        <v>#REF!</v>
      </c>
      <c r="BP306" s="3">
        <v>0.59</v>
      </c>
      <c r="BR306" s="1">
        <f t="shared" si="258"/>
        <v>0</v>
      </c>
      <c r="BS306" s="1">
        <f t="shared" si="259"/>
        <v>0</v>
      </c>
      <c r="BT306" s="1">
        <f t="shared" si="260"/>
        <v>0</v>
      </c>
    </row>
    <row r="307" spans="1:72">
      <c r="A307" s="1">
        <v>304</v>
      </c>
      <c r="B307" s="8" t="s">
        <v>85</v>
      </c>
      <c r="D307" s="1">
        <v>10970</v>
      </c>
      <c r="F307" s="1">
        <v>85</v>
      </c>
      <c r="G307" s="1">
        <v>56</v>
      </c>
      <c r="H307" s="1">
        <v>80</v>
      </c>
      <c r="I307" s="1">
        <v>55</v>
      </c>
      <c r="J307" s="1">
        <v>63</v>
      </c>
      <c r="K307" s="1">
        <f t="shared" si="236"/>
        <v>13545</v>
      </c>
      <c r="L307" s="1">
        <f t="shared" si="237"/>
        <v>28161.92</v>
      </c>
      <c r="M307" s="1">
        <f t="shared" si="238"/>
        <v>28635.016</v>
      </c>
      <c r="N307" s="1">
        <f t="shared" si="239"/>
        <v>28907.896</v>
      </c>
      <c r="O307" s="1">
        <f t="shared" si="262"/>
        <v>13070</v>
      </c>
      <c r="P307" s="1">
        <v>2520</v>
      </c>
      <c r="Q307" s="1">
        <v>2000</v>
      </c>
      <c r="R307" s="11" t="s">
        <v>83</v>
      </c>
      <c r="S307" s="13">
        <v>2752</v>
      </c>
      <c r="T307" s="13">
        <v>2596</v>
      </c>
      <c r="U307" s="13">
        <v>1995</v>
      </c>
      <c r="V307" s="14">
        <f t="shared" si="266"/>
        <v>7343</v>
      </c>
      <c r="W307" s="13">
        <v>2800</v>
      </c>
      <c r="X307" s="13">
        <v>157</v>
      </c>
      <c r="Y307" s="13">
        <v>147.5</v>
      </c>
      <c r="Z307" s="13">
        <v>80</v>
      </c>
      <c r="AA307" s="11">
        <f t="shared" si="264"/>
        <v>10970</v>
      </c>
      <c r="AB307" s="12">
        <f t="shared" si="261"/>
        <v>1929.46</v>
      </c>
      <c r="AC307" s="18">
        <f t="shared" si="263"/>
        <v>14296.92</v>
      </c>
      <c r="AD307" s="17">
        <f t="shared" si="240"/>
        <v>14770.016</v>
      </c>
      <c r="AE307" s="17">
        <f t="shared" si="241"/>
        <v>15042.896</v>
      </c>
      <c r="AF307" s="19">
        <v>55</v>
      </c>
      <c r="AG307" s="13">
        <v>24</v>
      </c>
      <c r="AH307" s="13">
        <v>25</v>
      </c>
      <c r="AI307" s="13">
        <v>8</v>
      </c>
      <c r="AJ307" s="21">
        <v>43</v>
      </c>
      <c r="AK307" s="21">
        <v>4</v>
      </c>
      <c r="AL307" s="21">
        <v>2.5</v>
      </c>
      <c r="AM307" s="21">
        <v>4.2</v>
      </c>
      <c r="AN307" s="13">
        <v>3.4</v>
      </c>
      <c r="AO307" s="13">
        <v>5</v>
      </c>
      <c r="AP307" s="13">
        <v>35</v>
      </c>
      <c r="AQ307" s="11">
        <f t="shared" si="265"/>
        <v>10970</v>
      </c>
      <c r="AR307" s="13">
        <f t="shared" si="254"/>
        <v>745.976</v>
      </c>
      <c r="AS307" s="13">
        <f t="shared" si="255"/>
        <v>473.096</v>
      </c>
      <c r="AT307" s="1">
        <f t="shared" si="242"/>
        <v>85</v>
      </c>
      <c r="AU307" s="1">
        <f t="shared" si="243"/>
        <v>56</v>
      </c>
      <c r="AV307" s="1" t="str">
        <f t="shared" si="256"/>
        <v>125</v>
      </c>
      <c r="AW307" s="1">
        <f t="shared" si="244"/>
        <v>7000</v>
      </c>
      <c r="AX307" s="1">
        <f t="shared" si="245"/>
        <v>80</v>
      </c>
      <c r="AY307" s="1">
        <f t="shared" si="246"/>
        <v>55</v>
      </c>
      <c r="AZ307" s="1" t="str">
        <f t="shared" si="257"/>
        <v>119</v>
      </c>
      <c r="BA307" s="1">
        <f t="shared" si="247"/>
        <v>6545</v>
      </c>
      <c r="BB307" s="1">
        <f t="shared" si="248"/>
        <v>13545</v>
      </c>
      <c r="BC307" s="1">
        <f t="shared" si="249"/>
        <v>63</v>
      </c>
      <c r="BE307" s="1" t="str">
        <f t="shared" si="250"/>
        <v>320</v>
      </c>
      <c r="BI307" s="1">
        <f t="shared" si="251"/>
        <v>28161.92</v>
      </c>
      <c r="BJ307" s="1">
        <f t="shared" si="252"/>
        <v>28635.016</v>
      </c>
      <c r="BK307" s="1">
        <f t="shared" si="253"/>
        <v>28907.896</v>
      </c>
      <c r="BM307" s="1" t="e">
        <f>BI307*#REF!*BL307/1000</f>
        <v>#REF!</v>
      </c>
      <c r="BN307" s="1" t="e">
        <f>BJ307*#REF!*BL307/1000</f>
        <v>#REF!</v>
      </c>
      <c r="BO307" s="1" t="e">
        <f>BK307*#REF!*BL307/1000</f>
        <v>#REF!</v>
      </c>
      <c r="BP307" s="3">
        <v>0.46</v>
      </c>
      <c r="BR307" s="1">
        <f t="shared" si="258"/>
        <v>0</v>
      </c>
      <c r="BS307" s="1">
        <f t="shared" si="259"/>
        <v>0</v>
      </c>
      <c r="BT307" s="1">
        <f t="shared" si="260"/>
        <v>0</v>
      </c>
    </row>
    <row r="308" spans="1:72">
      <c r="A308" s="1">
        <v>305</v>
      </c>
      <c r="B308" s="8" t="s">
        <v>85</v>
      </c>
      <c r="D308" s="1">
        <v>10970</v>
      </c>
      <c r="F308" s="1">
        <v>85</v>
      </c>
      <c r="G308" s="1">
        <v>56</v>
      </c>
      <c r="H308" s="1">
        <v>80</v>
      </c>
      <c r="I308" s="1">
        <v>55</v>
      </c>
      <c r="J308" s="1">
        <v>107</v>
      </c>
      <c r="K308" s="1">
        <f t="shared" ref="K308:K371" si="267">BB308</f>
        <v>13545</v>
      </c>
      <c r="L308" s="1">
        <f t="shared" ref="L308:L371" si="268">BI308</f>
        <v>29900.92</v>
      </c>
      <c r="M308" s="1">
        <f t="shared" ref="M308:M371" si="269">BJ308</f>
        <v>30374.016</v>
      </c>
      <c r="N308" s="1">
        <f t="shared" ref="N308:N371" si="270">BK308</f>
        <v>30646.896</v>
      </c>
      <c r="O308" s="1">
        <f t="shared" si="262"/>
        <v>13070</v>
      </c>
      <c r="P308" s="1">
        <v>2520</v>
      </c>
      <c r="Q308" s="1">
        <v>2000</v>
      </c>
      <c r="R308" s="11" t="s">
        <v>87</v>
      </c>
      <c r="S308" s="13">
        <v>2752</v>
      </c>
      <c r="T308" s="13">
        <v>2596</v>
      </c>
      <c r="U308" s="13">
        <v>1995</v>
      </c>
      <c r="V308" s="14">
        <f t="shared" si="266"/>
        <v>7343</v>
      </c>
      <c r="W308" s="13">
        <f>2184*2</f>
        <v>4368</v>
      </c>
      <c r="X308" s="13">
        <v>157</v>
      </c>
      <c r="Y308" s="13">
        <v>147.5</v>
      </c>
      <c r="Z308" s="13">
        <v>80</v>
      </c>
      <c r="AA308" s="11">
        <f t="shared" si="264"/>
        <v>10970</v>
      </c>
      <c r="AB308" s="12">
        <f t="shared" si="261"/>
        <v>1929.46</v>
      </c>
      <c r="AC308" s="18">
        <f t="shared" si="263"/>
        <v>15864.92</v>
      </c>
      <c r="AD308" s="17">
        <f t="shared" ref="AD308:AD331" si="271">V308+AB308*2+W308+Y308*2+AS308</f>
        <v>16338.016</v>
      </c>
      <c r="AE308" s="17">
        <f t="shared" ref="AE308:AE331" si="272">V308+AB308*2+W308+Y308*2+AR308</f>
        <v>16610.896</v>
      </c>
      <c r="AF308" s="19">
        <v>55</v>
      </c>
      <c r="AG308" s="13">
        <v>24</v>
      </c>
      <c r="AH308" s="13">
        <v>25</v>
      </c>
      <c r="AI308" s="13">
        <v>8</v>
      </c>
      <c r="AJ308" s="21">
        <v>43</v>
      </c>
      <c r="AK308" s="21">
        <v>4</v>
      </c>
      <c r="AL308" s="21">
        <v>2.5</v>
      </c>
      <c r="AM308" s="21">
        <v>4.2</v>
      </c>
      <c r="AN308" s="13">
        <v>3.4</v>
      </c>
      <c r="AO308" s="13">
        <v>5</v>
      </c>
      <c r="AP308" s="13">
        <v>35</v>
      </c>
      <c r="AQ308" s="11">
        <f t="shared" si="265"/>
        <v>10970</v>
      </c>
      <c r="AR308" s="13">
        <f t="shared" si="254"/>
        <v>745.976</v>
      </c>
      <c r="AS308" s="13">
        <f t="shared" si="255"/>
        <v>473.096</v>
      </c>
      <c r="AT308" s="1">
        <f t="shared" ref="AT308:AT331" si="273">F308</f>
        <v>85</v>
      </c>
      <c r="AU308" s="1">
        <f t="shared" ref="AU308:AU331" si="274">G308</f>
        <v>56</v>
      </c>
      <c r="AV308" s="1" t="str">
        <f t="shared" si="256"/>
        <v>125</v>
      </c>
      <c r="AW308" s="1">
        <f t="shared" ref="AW308:AW331" si="275">AU308*AV308</f>
        <v>7000</v>
      </c>
      <c r="AX308" s="1">
        <f t="shared" ref="AX308:AX331" si="276">H308</f>
        <v>80</v>
      </c>
      <c r="AY308" s="1">
        <f t="shared" ref="AY308:AY331" si="277">I308</f>
        <v>55</v>
      </c>
      <c r="AZ308" s="1" t="str">
        <f t="shared" si="257"/>
        <v>119</v>
      </c>
      <c r="BA308" s="1">
        <f t="shared" ref="BA308:BA331" si="278">AZ308*AY308</f>
        <v>6545</v>
      </c>
      <c r="BB308" s="1">
        <f t="shared" ref="BB308:BB331" si="279">BA308+AW308</f>
        <v>13545</v>
      </c>
      <c r="BC308" s="1">
        <f t="shared" ref="BC308:BC331" si="280">J308</f>
        <v>107</v>
      </c>
      <c r="BE308" s="1" t="str">
        <f t="shared" ref="BE308:BE331" si="281">IF(BC308=2.5,"92",IF(BC308=10,"147",IF(BC308=25,"182",IF(BC308=63,"320",IF(BC308=107,"491",IF(BC308=160,"520",IF(BC308=200,"600")))))))</f>
        <v>491</v>
      </c>
      <c r="BI308" s="1">
        <f t="shared" ref="BI308:BI331" si="282">BE308+BB308+AC308</f>
        <v>29900.92</v>
      </c>
      <c r="BJ308" s="1">
        <f t="shared" ref="BJ308:BJ331" si="283">BE308+BB308+AD308</f>
        <v>30374.016</v>
      </c>
      <c r="BK308" s="1">
        <f t="shared" ref="BK308:BK331" si="284">BE308+BB308+AE308</f>
        <v>30646.896</v>
      </c>
      <c r="BM308" s="1" t="e">
        <f>BI308*#REF!*BL308/1000</f>
        <v>#REF!</v>
      </c>
      <c r="BN308" s="1" t="e">
        <f>BJ308*#REF!*BL308/1000</f>
        <v>#REF!</v>
      </c>
      <c r="BO308" s="1" t="e">
        <f>BK308*#REF!*BL308/1000</f>
        <v>#REF!</v>
      </c>
      <c r="BP308" s="3">
        <v>0.45</v>
      </c>
      <c r="BR308" s="1">
        <f t="shared" si="258"/>
        <v>0</v>
      </c>
      <c r="BS308" s="1">
        <f t="shared" si="259"/>
        <v>0</v>
      </c>
      <c r="BT308" s="1">
        <f t="shared" si="260"/>
        <v>0</v>
      </c>
    </row>
    <row r="309" spans="1:72">
      <c r="A309" s="1">
        <v>306</v>
      </c>
      <c r="B309" s="8" t="s">
        <v>85</v>
      </c>
      <c r="D309" s="1">
        <v>10970</v>
      </c>
      <c r="F309" s="1">
        <v>85</v>
      </c>
      <c r="G309" s="1">
        <v>56</v>
      </c>
      <c r="H309" s="1">
        <v>80</v>
      </c>
      <c r="I309" s="1">
        <v>55</v>
      </c>
      <c r="J309" s="1">
        <v>107</v>
      </c>
      <c r="K309" s="1">
        <f t="shared" si="267"/>
        <v>13545</v>
      </c>
      <c r="L309" s="1">
        <f t="shared" si="268"/>
        <v>30252.92</v>
      </c>
      <c r="M309" s="1">
        <f t="shared" si="269"/>
        <v>30726.016</v>
      </c>
      <c r="N309" s="1">
        <f t="shared" si="270"/>
        <v>30998.896</v>
      </c>
      <c r="O309" s="1">
        <f t="shared" si="262"/>
        <v>13070</v>
      </c>
      <c r="P309" s="1">
        <v>2520</v>
      </c>
      <c r="Q309" s="1">
        <v>2000</v>
      </c>
      <c r="R309" s="11" t="s">
        <v>82</v>
      </c>
      <c r="S309" s="13">
        <v>2752</v>
      </c>
      <c r="T309" s="13">
        <v>2596</v>
      </c>
      <c r="U309" s="13">
        <v>1995</v>
      </c>
      <c r="V309" s="14">
        <f t="shared" si="266"/>
        <v>7343</v>
      </c>
      <c r="W309" s="13">
        <f>2360*2</f>
        <v>4720</v>
      </c>
      <c r="X309" s="13">
        <v>157</v>
      </c>
      <c r="Y309" s="13">
        <v>147.5</v>
      </c>
      <c r="Z309" s="13">
        <v>80</v>
      </c>
      <c r="AA309" s="11">
        <f t="shared" si="264"/>
        <v>10970</v>
      </c>
      <c r="AB309" s="12">
        <f t="shared" si="261"/>
        <v>1929.46</v>
      </c>
      <c r="AC309" s="18">
        <f t="shared" si="263"/>
        <v>16216.92</v>
      </c>
      <c r="AD309" s="17">
        <f t="shared" si="271"/>
        <v>16690.016</v>
      </c>
      <c r="AE309" s="17">
        <f t="shared" si="272"/>
        <v>16962.896</v>
      </c>
      <c r="AF309" s="19">
        <v>55</v>
      </c>
      <c r="AG309" s="13">
        <v>24</v>
      </c>
      <c r="AH309" s="13">
        <v>25</v>
      </c>
      <c r="AI309" s="13">
        <v>8</v>
      </c>
      <c r="AJ309" s="21">
        <v>43</v>
      </c>
      <c r="AK309" s="21">
        <v>4</v>
      </c>
      <c r="AL309" s="21">
        <v>2.5</v>
      </c>
      <c r="AM309" s="21">
        <v>4.2</v>
      </c>
      <c r="AN309" s="13">
        <v>3.4</v>
      </c>
      <c r="AO309" s="13">
        <v>5</v>
      </c>
      <c r="AP309" s="13">
        <v>35</v>
      </c>
      <c r="AQ309" s="11">
        <f t="shared" si="265"/>
        <v>10970</v>
      </c>
      <c r="AR309" s="13">
        <f t="shared" ref="AR309:AR332" si="285">(AQ309+1600)/1000*AN309*2+AF309+AG309+AH309+AI309+AJ309+AK309+AL309+AM309+AO309+AP309+(AQ309+400)/1000*10*4</f>
        <v>745.976</v>
      </c>
      <c r="AS309" s="13">
        <f t="shared" ref="AS309:AS332" si="286">(AQ309+1600)/1000*AN309*2+AF309+AG309+AH309+AI309+AJ309+AK309+AL309+AM309+AO309+AP309+(AQ309+400)/1000*4*4</f>
        <v>473.096</v>
      </c>
      <c r="AT309" s="1">
        <f t="shared" si="273"/>
        <v>85</v>
      </c>
      <c r="AU309" s="1">
        <f t="shared" si="274"/>
        <v>56</v>
      </c>
      <c r="AV309" s="1" t="str">
        <f t="shared" ref="AV309:AV331" si="287">IF(AT309=65,"117",IF(AT309=85,"125"))</f>
        <v>125</v>
      </c>
      <c r="AW309" s="1">
        <f t="shared" si="275"/>
        <v>7000</v>
      </c>
      <c r="AX309" s="1">
        <f t="shared" si="276"/>
        <v>80</v>
      </c>
      <c r="AY309" s="1">
        <f t="shared" si="277"/>
        <v>55</v>
      </c>
      <c r="AZ309" s="1" t="str">
        <f t="shared" ref="AZ309:AZ331" si="288">IF(AX309=72,"115",IF(AX309=75,"116",IF(AX309=80,"119")))</f>
        <v>119</v>
      </c>
      <c r="BA309" s="1">
        <f t="shared" si="278"/>
        <v>6545</v>
      </c>
      <c r="BB309" s="1">
        <f t="shared" si="279"/>
        <v>13545</v>
      </c>
      <c r="BC309" s="1">
        <f t="shared" si="280"/>
        <v>107</v>
      </c>
      <c r="BE309" s="1" t="str">
        <f t="shared" si="281"/>
        <v>491</v>
      </c>
      <c r="BI309" s="1">
        <f t="shared" si="282"/>
        <v>30252.92</v>
      </c>
      <c r="BJ309" s="1">
        <f t="shared" si="283"/>
        <v>30726.016</v>
      </c>
      <c r="BK309" s="1">
        <f t="shared" si="284"/>
        <v>30998.896</v>
      </c>
      <c r="BM309" s="1" t="e">
        <f>BI309*#REF!*BL309/1000</f>
        <v>#REF!</v>
      </c>
      <c r="BN309" s="1" t="e">
        <f>BJ309*#REF!*BL309/1000</f>
        <v>#REF!</v>
      </c>
      <c r="BO309" s="1" t="e">
        <f>BK309*#REF!*BL309/1000</f>
        <v>#REF!</v>
      </c>
      <c r="BP309" s="3">
        <v>0.56</v>
      </c>
      <c r="BR309" s="1">
        <f t="shared" si="258"/>
        <v>0</v>
      </c>
      <c r="BS309" s="1">
        <f t="shared" si="259"/>
        <v>0</v>
      </c>
      <c r="BT309" s="1">
        <f t="shared" si="260"/>
        <v>0</v>
      </c>
    </row>
    <row r="310" spans="1:72">
      <c r="A310" s="1">
        <v>307</v>
      </c>
      <c r="B310" s="8" t="s">
        <v>85</v>
      </c>
      <c r="C310" s="1">
        <v>550</v>
      </c>
      <c r="D310" s="1">
        <v>11850</v>
      </c>
      <c r="F310" s="1">
        <v>85</v>
      </c>
      <c r="G310" s="1">
        <v>62</v>
      </c>
      <c r="H310" s="1">
        <v>80</v>
      </c>
      <c r="I310" s="1">
        <v>61</v>
      </c>
      <c r="J310" s="1">
        <v>25</v>
      </c>
      <c r="K310" s="1">
        <f t="shared" si="267"/>
        <v>15009</v>
      </c>
      <c r="L310" s="1">
        <f t="shared" si="268"/>
        <v>23994.96</v>
      </c>
      <c r="M310" s="1">
        <f t="shared" si="269"/>
        <v>24488.12</v>
      </c>
      <c r="N310" s="1">
        <f t="shared" si="270"/>
        <v>24782.12</v>
      </c>
      <c r="O310" s="1">
        <f t="shared" si="262"/>
        <v>13950</v>
      </c>
      <c r="P310" s="1">
        <v>2520</v>
      </c>
      <c r="Q310" s="1">
        <v>2000</v>
      </c>
      <c r="R310" s="11">
        <v>320</v>
      </c>
      <c r="S310" s="13">
        <v>1888</v>
      </c>
      <c r="T310" s="13">
        <v>1213</v>
      </c>
      <c r="U310" s="13">
        <v>1287</v>
      </c>
      <c r="V310" s="14">
        <f t="shared" si="266"/>
        <v>4388</v>
      </c>
      <c r="W310" s="13">
        <v>740</v>
      </c>
      <c r="X310" s="13">
        <f>256/2</f>
        <v>128</v>
      </c>
      <c r="Y310" s="13">
        <v>147.5</v>
      </c>
      <c r="Z310" s="13">
        <v>70</v>
      </c>
      <c r="AA310" s="11">
        <f t="shared" si="264"/>
        <v>11850</v>
      </c>
      <c r="AB310" s="12">
        <f t="shared" si="261"/>
        <v>1690.48</v>
      </c>
      <c r="AC310" s="18">
        <f t="shared" si="263"/>
        <v>8803.96</v>
      </c>
      <c r="AD310" s="17">
        <f t="shared" si="271"/>
        <v>9297.12</v>
      </c>
      <c r="AE310" s="17">
        <f t="shared" si="272"/>
        <v>9591.12</v>
      </c>
      <c r="AF310" s="19">
        <v>55</v>
      </c>
      <c r="AG310" s="13">
        <v>24</v>
      </c>
      <c r="AH310" s="13">
        <v>25</v>
      </c>
      <c r="AI310" s="13">
        <v>8</v>
      </c>
      <c r="AJ310" s="21">
        <v>43</v>
      </c>
      <c r="AK310" s="21">
        <v>4</v>
      </c>
      <c r="AL310" s="21">
        <v>2.5</v>
      </c>
      <c r="AM310" s="21">
        <v>4.2</v>
      </c>
      <c r="AN310" s="13">
        <v>3.4</v>
      </c>
      <c r="AO310" s="13">
        <v>5</v>
      </c>
      <c r="AP310" s="13">
        <v>35</v>
      </c>
      <c r="AQ310" s="11">
        <f t="shared" si="265"/>
        <v>11850</v>
      </c>
      <c r="AR310" s="13">
        <f t="shared" si="285"/>
        <v>787.16</v>
      </c>
      <c r="AS310" s="13">
        <f t="shared" si="286"/>
        <v>493.16</v>
      </c>
      <c r="AT310" s="1">
        <f t="shared" si="273"/>
        <v>85</v>
      </c>
      <c r="AU310" s="1">
        <f t="shared" si="274"/>
        <v>62</v>
      </c>
      <c r="AV310" s="1" t="str">
        <f t="shared" si="287"/>
        <v>125</v>
      </c>
      <c r="AW310" s="1">
        <f t="shared" si="275"/>
        <v>7750</v>
      </c>
      <c r="AX310" s="1">
        <f t="shared" si="276"/>
        <v>80</v>
      </c>
      <c r="AY310" s="1">
        <f t="shared" si="277"/>
        <v>61</v>
      </c>
      <c r="AZ310" s="1" t="str">
        <f t="shared" si="288"/>
        <v>119</v>
      </c>
      <c r="BA310" s="1">
        <f t="shared" si="278"/>
        <v>7259</v>
      </c>
      <c r="BB310" s="1">
        <f t="shared" si="279"/>
        <v>15009</v>
      </c>
      <c r="BC310" s="1">
        <f t="shared" si="280"/>
        <v>25</v>
      </c>
      <c r="BE310" s="1" t="str">
        <f t="shared" si="281"/>
        <v>182</v>
      </c>
      <c r="BI310" s="1">
        <f t="shared" si="282"/>
        <v>23994.96</v>
      </c>
      <c r="BJ310" s="1">
        <f t="shared" si="283"/>
        <v>24488.12</v>
      </c>
      <c r="BK310" s="1">
        <f t="shared" si="284"/>
        <v>24782.12</v>
      </c>
      <c r="BM310" s="1" t="e">
        <f>BI310*#REF!*BL310/1000</f>
        <v>#REF!</v>
      </c>
      <c r="BN310" s="1" t="e">
        <f>BJ310*#REF!*BL310/1000</f>
        <v>#REF!</v>
      </c>
      <c r="BO310" s="1" t="e">
        <f>BK310*#REF!*BL310/1000</f>
        <v>#REF!</v>
      </c>
      <c r="BP310" s="3">
        <v>0.68</v>
      </c>
      <c r="BR310" s="1">
        <f t="shared" si="258"/>
        <v>0</v>
      </c>
      <c r="BS310" s="1">
        <f t="shared" si="259"/>
        <v>0</v>
      </c>
      <c r="BT310" s="1">
        <f t="shared" si="260"/>
        <v>0</v>
      </c>
    </row>
    <row r="311" spans="1:72">
      <c r="A311" s="1">
        <v>308</v>
      </c>
      <c r="B311" s="8" t="s">
        <v>85</v>
      </c>
      <c r="D311" s="1">
        <v>11850</v>
      </c>
      <c r="F311" s="1">
        <v>85</v>
      </c>
      <c r="G311" s="1">
        <v>62</v>
      </c>
      <c r="H311" s="1">
        <v>80</v>
      </c>
      <c r="I311" s="1">
        <v>61</v>
      </c>
      <c r="J311" s="1">
        <v>25</v>
      </c>
      <c r="K311" s="1">
        <f t="shared" si="267"/>
        <v>15009</v>
      </c>
      <c r="L311" s="1">
        <f t="shared" si="268"/>
        <v>24360.96</v>
      </c>
      <c r="M311" s="1">
        <f t="shared" si="269"/>
        <v>24854.12</v>
      </c>
      <c r="N311" s="1">
        <f t="shared" si="270"/>
        <v>25148.12</v>
      </c>
      <c r="O311" s="1">
        <f t="shared" si="262"/>
        <v>13950</v>
      </c>
      <c r="P311" s="1">
        <v>2520</v>
      </c>
      <c r="Q311" s="1">
        <v>2000</v>
      </c>
      <c r="R311" s="11">
        <v>360</v>
      </c>
      <c r="S311" s="13">
        <v>1993</v>
      </c>
      <c r="T311" s="13">
        <v>1214</v>
      </c>
      <c r="U311" s="13">
        <v>1287</v>
      </c>
      <c r="V311" s="14">
        <f t="shared" si="266"/>
        <v>4494</v>
      </c>
      <c r="W311" s="13">
        <v>1000</v>
      </c>
      <c r="X311" s="13">
        <f>256/2</f>
        <v>128</v>
      </c>
      <c r="Y311" s="13">
        <v>147.5</v>
      </c>
      <c r="Z311" s="13">
        <v>70</v>
      </c>
      <c r="AA311" s="11">
        <f t="shared" si="264"/>
        <v>11850</v>
      </c>
      <c r="AB311" s="12">
        <f t="shared" si="261"/>
        <v>1690.48</v>
      </c>
      <c r="AC311" s="18">
        <f t="shared" si="263"/>
        <v>9169.96</v>
      </c>
      <c r="AD311" s="17">
        <f t="shared" si="271"/>
        <v>9663.12</v>
      </c>
      <c r="AE311" s="17">
        <f t="shared" si="272"/>
        <v>9957.12</v>
      </c>
      <c r="AF311" s="19">
        <v>55</v>
      </c>
      <c r="AG311" s="13">
        <v>24</v>
      </c>
      <c r="AH311" s="13">
        <v>25</v>
      </c>
      <c r="AI311" s="13">
        <v>8</v>
      </c>
      <c r="AJ311" s="21">
        <v>43</v>
      </c>
      <c r="AK311" s="21">
        <v>4</v>
      </c>
      <c r="AL311" s="21">
        <v>2.5</v>
      </c>
      <c r="AM311" s="21">
        <v>4.2</v>
      </c>
      <c r="AN311" s="13">
        <v>3.4</v>
      </c>
      <c r="AO311" s="13">
        <v>5</v>
      </c>
      <c r="AP311" s="13">
        <v>35</v>
      </c>
      <c r="AQ311" s="11">
        <f t="shared" si="265"/>
        <v>11850</v>
      </c>
      <c r="AR311" s="13">
        <f t="shared" si="285"/>
        <v>787.16</v>
      </c>
      <c r="AS311" s="13">
        <f t="shared" si="286"/>
        <v>493.16</v>
      </c>
      <c r="AT311" s="1">
        <f t="shared" si="273"/>
        <v>85</v>
      </c>
      <c r="AU311" s="1">
        <f t="shared" si="274"/>
        <v>62</v>
      </c>
      <c r="AV311" s="1" t="str">
        <f t="shared" si="287"/>
        <v>125</v>
      </c>
      <c r="AW311" s="1">
        <f t="shared" si="275"/>
        <v>7750</v>
      </c>
      <c r="AX311" s="1">
        <f t="shared" si="276"/>
        <v>80</v>
      </c>
      <c r="AY311" s="1">
        <f t="shared" si="277"/>
        <v>61</v>
      </c>
      <c r="AZ311" s="1" t="str">
        <f t="shared" si="288"/>
        <v>119</v>
      </c>
      <c r="BA311" s="1">
        <f t="shared" si="278"/>
        <v>7259</v>
      </c>
      <c r="BB311" s="1">
        <f t="shared" si="279"/>
        <v>15009</v>
      </c>
      <c r="BC311" s="1">
        <f t="shared" si="280"/>
        <v>25</v>
      </c>
      <c r="BE311" s="1" t="str">
        <f t="shared" si="281"/>
        <v>182</v>
      </c>
      <c r="BI311" s="1">
        <f t="shared" si="282"/>
        <v>24360.96</v>
      </c>
      <c r="BJ311" s="1">
        <f t="shared" si="283"/>
        <v>24854.12</v>
      </c>
      <c r="BK311" s="1">
        <f t="shared" si="284"/>
        <v>25148.12</v>
      </c>
      <c r="BM311" s="1" t="e">
        <f>BI311*#REF!*BL311/1000</f>
        <v>#REF!</v>
      </c>
      <c r="BN311" s="1" t="e">
        <f>BJ311*#REF!*BL311/1000</f>
        <v>#REF!</v>
      </c>
      <c r="BO311" s="1" t="e">
        <f>BK311*#REF!*BL311/1000</f>
        <v>#REF!</v>
      </c>
      <c r="BP311" s="3">
        <v>0.66</v>
      </c>
      <c r="BR311" s="1">
        <f t="shared" si="258"/>
        <v>0</v>
      </c>
      <c r="BS311" s="1">
        <f t="shared" si="259"/>
        <v>0</v>
      </c>
      <c r="BT311" s="1">
        <f t="shared" si="260"/>
        <v>0</v>
      </c>
    </row>
    <row r="312" spans="1:72">
      <c r="A312" s="1">
        <v>309</v>
      </c>
      <c r="B312" s="8" t="s">
        <v>85</v>
      </c>
      <c r="D312" s="1">
        <v>11850</v>
      </c>
      <c r="F312" s="1">
        <v>85</v>
      </c>
      <c r="G312" s="1">
        <v>62</v>
      </c>
      <c r="H312" s="1">
        <v>80</v>
      </c>
      <c r="I312" s="1">
        <v>61</v>
      </c>
      <c r="J312" s="1">
        <v>63</v>
      </c>
      <c r="K312" s="1">
        <f t="shared" si="267"/>
        <v>15009</v>
      </c>
      <c r="L312" s="1">
        <f t="shared" si="268"/>
        <v>24032.96</v>
      </c>
      <c r="M312" s="1">
        <f t="shared" si="269"/>
        <v>24526.12</v>
      </c>
      <c r="N312" s="1">
        <f t="shared" si="270"/>
        <v>24820.12</v>
      </c>
      <c r="O312" s="1">
        <f t="shared" si="262"/>
        <v>13950</v>
      </c>
      <c r="P312" s="1">
        <v>2520</v>
      </c>
      <c r="Q312" s="1">
        <v>2000</v>
      </c>
      <c r="R312" s="11">
        <v>400</v>
      </c>
      <c r="S312" s="13">
        <v>2206</v>
      </c>
      <c r="T312" s="13">
        <v>1324</v>
      </c>
      <c r="U312" s="13">
        <v>1498</v>
      </c>
      <c r="V312" s="14">
        <f t="shared" si="266"/>
        <v>5028</v>
      </c>
      <c r="W312" s="13"/>
      <c r="X312" s="13">
        <f>256/2</f>
        <v>128</v>
      </c>
      <c r="Y312" s="13">
        <v>147.5</v>
      </c>
      <c r="Z312" s="13">
        <v>70</v>
      </c>
      <c r="AA312" s="11">
        <f t="shared" si="264"/>
        <v>11850</v>
      </c>
      <c r="AB312" s="12">
        <f t="shared" si="261"/>
        <v>1690.48</v>
      </c>
      <c r="AC312" s="18">
        <f t="shared" si="263"/>
        <v>8703.96</v>
      </c>
      <c r="AD312" s="17">
        <f t="shared" si="271"/>
        <v>9197.12</v>
      </c>
      <c r="AE312" s="17">
        <f t="shared" si="272"/>
        <v>9491.12</v>
      </c>
      <c r="AF312" s="19">
        <v>55</v>
      </c>
      <c r="AG312" s="13">
        <v>24</v>
      </c>
      <c r="AH312" s="13">
        <v>25</v>
      </c>
      <c r="AI312" s="13">
        <v>8</v>
      </c>
      <c r="AJ312" s="21">
        <v>43</v>
      </c>
      <c r="AK312" s="21">
        <v>4</v>
      </c>
      <c r="AL312" s="21">
        <v>2.5</v>
      </c>
      <c r="AM312" s="21">
        <v>4.2</v>
      </c>
      <c r="AN312" s="13">
        <v>3.4</v>
      </c>
      <c r="AO312" s="13">
        <v>5</v>
      </c>
      <c r="AP312" s="13">
        <v>35</v>
      </c>
      <c r="AQ312" s="11">
        <f t="shared" si="265"/>
        <v>11850</v>
      </c>
      <c r="AR312" s="13">
        <f t="shared" si="285"/>
        <v>787.16</v>
      </c>
      <c r="AS312" s="13">
        <f t="shared" si="286"/>
        <v>493.16</v>
      </c>
      <c r="AT312" s="1">
        <f t="shared" si="273"/>
        <v>85</v>
      </c>
      <c r="AU312" s="1">
        <f t="shared" si="274"/>
        <v>62</v>
      </c>
      <c r="AV312" s="1" t="str">
        <f t="shared" si="287"/>
        <v>125</v>
      </c>
      <c r="AW312" s="1">
        <f t="shared" si="275"/>
        <v>7750</v>
      </c>
      <c r="AX312" s="1">
        <f t="shared" si="276"/>
        <v>80</v>
      </c>
      <c r="AY312" s="1">
        <f t="shared" si="277"/>
        <v>61</v>
      </c>
      <c r="AZ312" s="1" t="str">
        <f t="shared" si="288"/>
        <v>119</v>
      </c>
      <c r="BA312" s="1">
        <f t="shared" si="278"/>
        <v>7259</v>
      </c>
      <c r="BB312" s="1">
        <f t="shared" si="279"/>
        <v>15009</v>
      </c>
      <c r="BC312" s="1">
        <f t="shared" si="280"/>
        <v>63</v>
      </c>
      <c r="BE312" s="1" t="str">
        <f t="shared" si="281"/>
        <v>320</v>
      </c>
      <c r="BI312" s="1">
        <f t="shared" si="282"/>
        <v>24032.96</v>
      </c>
      <c r="BJ312" s="1">
        <f t="shared" si="283"/>
        <v>24526.12</v>
      </c>
      <c r="BK312" s="1">
        <f t="shared" si="284"/>
        <v>24820.12</v>
      </c>
      <c r="BM312" s="1" t="e">
        <f>BI312*#REF!*BL312/1000</f>
        <v>#REF!</v>
      </c>
      <c r="BN312" s="1" t="e">
        <f>BJ312*#REF!*BL312/1000</f>
        <v>#REF!</v>
      </c>
      <c r="BO312" s="1" t="e">
        <f>BK312*#REF!*BL312/1000</f>
        <v>#REF!</v>
      </c>
      <c r="BP312" s="3">
        <v>0.65</v>
      </c>
      <c r="BR312" s="1">
        <f t="shared" si="258"/>
        <v>0</v>
      </c>
      <c r="BS312" s="1">
        <f t="shared" si="259"/>
        <v>0</v>
      </c>
      <c r="BT312" s="1">
        <f t="shared" si="260"/>
        <v>0</v>
      </c>
    </row>
    <row r="313" spans="1:72">
      <c r="A313" s="1">
        <v>310</v>
      </c>
      <c r="B313" s="8" t="s">
        <v>85</v>
      </c>
      <c r="D313" s="1">
        <v>11850</v>
      </c>
      <c r="F313" s="1">
        <v>85</v>
      </c>
      <c r="G313" s="1">
        <v>62</v>
      </c>
      <c r="H313" s="1">
        <v>80</v>
      </c>
      <c r="I313" s="1">
        <v>61</v>
      </c>
      <c r="J313" s="1">
        <v>63</v>
      </c>
      <c r="K313" s="1">
        <f t="shared" si="267"/>
        <v>15009</v>
      </c>
      <c r="L313" s="1">
        <f t="shared" si="268"/>
        <v>26221.96</v>
      </c>
      <c r="M313" s="1">
        <f t="shared" si="269"/>
        <v>26715.12</v>
      </c>
      <c r="N313" s="1">
        <f t="shared" si="270"/>
        <v>27009.12</v>
      </c>
      <c r="O313" s="1">
        <f t="shared" si="262"/>
        <v>13950</v>
      </c>
      <c r="P313" s="1">
        <v>2520</v>
      </c>
      <c r="Q313" s="1">
        <v>2000</v>
      </c>
      <c r="R313" s="11" t="s">
        <v>77</v>
      </c>
      <c r="S313" s="13">
        <v>2325</v>
      </c>
      <c r="T313" s="13">
        <v>1770</v>
      </c>
      <c r="U313" s="13">
        <v>1642</v>
      </c>
      <c r="V313" s="14">
        <f t="shared" si="266"/>
        <v>5737</v>
      </c>
      <c r="W313" s="13">
        <v>1480</v>
      </c>
      <c r="X313" s="13">
        <f>256/2</f>
        <v>128</v>
      </c>
      <c r="Y313" s="13">
        <v>147.5</v>
      </c>
      <c r="Z313" s="13">
        <v>70</v>
      </c>
      <c r="AA313" s="11">
        <f t="shared" si="264"/>
        <v>11850</v>
      </c>
      <c r="AB313" s="12">
        <f t="shared" si="261"/>
        <v>1690.48</v>
      </c>
      <c r="AC313" s="18">
        <f t="shared" si="263"/>
        <v>10892.96</v>
      </c>
      <c r="AD313" s="17">
        <f t="shared" si="271"/>
        <v>11386.12</v>
      </c>
      <c r="AE313" s="17">
        <f t="shared" si="272"/>
        <v>11680.12</v>
      </c>
      <c r="AF313" s="19">
        <v>55</v>
      </c>
      <c r="AG313" s="13">
        <v>24</v>
      </c>
      <c r="AH313" s="13">
        <v>25</v>
      </c>
      <c r="AI313" s="13">
        <v>8</v>
      </c>
      <c r="AJ313" s="21">
        <v>43</v>
      </c>
      <c r="AK313" s="21">
        <v>4</v>
      </c>
      <c r="AL313" s="21">
        <v>2.5</v>
      </c>
      <c r="AM313" s="21">
        <v>4.2</v>
      </c>
      <c r="AN313" s="13">
        <v>3.4</v>
      </c>
      <c r="AO313" s="13">
        <v>5</v>
      </c>
      <c r="AP313" s="13">
        <v>35</v>
      </c>
      <c r="AQ313" s="11">
        <f t="shared" si="265"/>
        <v>11850</v>
      </c>
      <c r="AR313" s="13">
        <f t="shared" si="285"/>
        <v>787.16</v>
      </c>
      <c r="AS313" s="13">
        <f t="shared" si="286"/>
        <v>493.16</v>
      </c>
      <c r="AT313" s="1">
        <f t="shared" si="273"/>
        <v>85</v>
      </c>
      <c r="AU313" s="1">
        <f t="shared" si="274"/>
        <v>62</v>
      </c>
      <c r="AV313" s="1" t="str">
        <f t="shared" si="287"/>
        <v>125</v>
      </c>
      <c r="AW313" s="1">
        <f t="shared" si="275"/>
        <v>7750</v>
      </c>
      <c r="AX313" s="1">
        <f t="shared" si="276"/>
        <v>80</v>
      </c>
      <c r="AY313" s="1">
        <f t="shared" si="277"/>
        <v>61</v>
      </c>
      <c r="AZ313" s="1" t="str">
        <f t="shared" si="288"/>
        <v>119</v>
      </c>
      <c r="BA313" s="1">
        <f t="shared" si="278"/>
        <v>7259</v>
      </c>
      <c r="BB313" s="1">
        <f t="shared" si="279"/>
        <v>15009</v>
      </c>
      <c r="BC313" s="1">
        <f t="shared" si="280"/>
        <v>63</v>
      </c>
      <c r="BE313" s="1" t="str">
        <f t="shared" si="281"/>
        <v>320</v>
      </c>
      <c r="BI313" s="1">
        <f t="shared" si="282"/>
        <v>26221.96</v>
      </c>
      <c r="BJ313" s="1">
        <f t="shared" si="283"/>
        <v>26715.12</v>
      </c>
      <c r="BK313" s="1">
        <f t="shared" si="284"/>
        <v>27009.12</v>
      </c>
      <c r="BM313" s="1" t="e">
        <f>BI313*#REF!*BL313/1000</f>
        <v>#REF!</v>
      </c>
      <c r="BN313" s="1" t="e">
        <f>BJ313*#REF!*BL313/1000</f>
        <v>#REF!</v>
      </c>
      <c r="BO313" s="1" t="e">
        <f>BK313*#REF!*BL313/1000</f>
        <v>#REF!</v>
      </c>
      <c r="BP313" s="3">
        <v>0.64</v>
      </c>
      <c r="BR313" s="1">
        <f t="shared" si="258"/>
        <v>0</v>
      </c>
      <c r="BS313" s="1">
        <f t="shared" si="259"/>
        <v>0</v>
      </c>
      <c r="BT313" s="1">
        <f t="shared" si="260"/>
        <v>0</v>
      </c>
    </row>
    <row r="314" spans="1:72">
      <c r="A314" s="1">
        <v>311</v>
      </c>
      <c r="B314" s="8" t="s">
        <v>85</v>
      </c>
      <c r="D314" s="1">
        <v>11850</v>
      </c>
      <c r="F314" s="1">
        <v>85</v>
      </c>
      <c r="G314" s="1">
        <v>62</v>
      </c>
      <c r="H314" s="1">
        <v>80</v>
      </c>
      <c r="I314" s="1">
        <v>61</v>
      </c>
      <c r="J314" s="1">
        <v>63</v>
      </c>
      <c r="K314" s="1">
        <f t="shared" si="267"/>
        <v>15009</v>
      </c>
      <c r="L314" s="1">
        <f t="shared" si="268"/>
        <v>27953.1</v>
      </c>
      <c r="M314" s="1">
        <f t="shared" si="269"/>
        <v>28446.26</v>
      </c>
      <c r="N314" s="1">
        <f t="shared" si="270"/>
        <v>28740.26</v>
      </c>
      <c r="O314" s="1">
        <f t="shared" si="262"/>
        <v>13950</v>
      </c>
      <c r="P314" s="1">
        <v>2520</v>
      </c>
      <c r="Q314" s="1">
        <v>2000</v>
      </c>
      <c r="R314" s="11" t="s">
        <v>78</v>
      </c>
      <c r="S314" s="13">
        <v>2598</v>
      </c>
      <c r="T314" s="13">
        <v>2225</v>
      </c>
      <c r="U314" s="13">
        <v>1738</v>
      </c>
      <c r="V314" s="14">
        <f>S315+T314+U314</f>
        <v>6561</v>
      </c>
      <c r="W314" s="13">
        <v>2000</v>
      </c>
      <c r="X314" s="13">
        <v>142.5</v>
      </c>
      <c r="Y314" s="13">
        <v>147.5</v>
      </c>
      <c r="Z314" s="13">
        <v>80</v>
      </c>
      <c r="AA314" s="11">
        <f t="shared" si="264"/>
        <v>11850</v>
      </c>
      <c r="AB314" s="12">
        <f t="shared" si="261"/>
        <v>1884.05</v>
      </c>
      <c r="AC314" s="18">
        <f t="shared" si="263"/>
        <v>12624.1</v>
      </c>
      <c r="AD314" s="17">
        <f t="shared" si="271"/>
        <v>13117.26</v>
      </c>
      <c r="AE314" s="17">
        <f t="shared" si="272"/>
        <v>13411.26</v>
      </c>
      <c r="AF314" s="19">
        <v>55</v>
      </c>
      <c r="AG314" s="13">
        <v>24</v>
      </c>
      <c r="AH314" s="13">
        <v>25</v>
      </c>
      <c r="AI314" s="13">
        <v>8</v>
      </c>
      <c r="AJ314" s="21">
        <v>43</v>
      </c>
      <c r="AK314" s="21">
        <v>4</v>
      </c>
      <c r="AL314" s="21">
        <v>2.5</v>
      </c>
      <c r="AM314" s="21">
        <v>4.2</v>
      </c>
      <c r="AN314" s="13">
        <v>3.4</v>
      </c>
      <c r="AO314" s="13">
        <v>5</v>
      </c>
      <c r="AP314" s="13">
        <v>35</v>
      </c>
      <c r="AQ314" s="11">
        <f t="shared" si="265"/>
        <v>11850</v>
      </c>
      <c r="AR314" s="13">
        <f t="shared" si="285"/>
        <v>787.16</v>
      </c>
      <c r="AS314" s="13">
        <f t="shared" si="286"/>
        <v>493.16</v>
      </c>
      <c r="AT314" s="1">
        <f t="shared" si="273"/>
        <v>85</v>
      </c>
      <c r="AU314" s="1">
        <f t="shared" si="274"/>
        <v>62</v>
      </c>
      <c r="AV314" s="1" t="str">
        <f t="shared" si="287"/>
        <v>125</v>
      </c>
      <c r="AW314" s="1">
        <f t="shared" si="275"/>
        <v>7750</v>
      </c>
      <c r="AX314" s="1">
        <f t="shared" si="276"/>
        <v>80</v>
      </c>
      <c r="AY314" s="1">
        <f t="shared" si="277"/>
        <v>61</v>
      </c>
      <c r="AZ314" s="1" t="str">
        <f t="shared" si="288"/>
        <v>119</v>
      </c>
      <c r="BA314" s="1">
        <f t="shared" si="278"/>
        <v>7259</v>
      </c>
      <c r="BB314" s="1">
        <f t="shared" si="279"/>
        <v>15009</v>
      </c>
      <c r="BC314" s="1">
        <f t="shared" si="280"/>
        <v>63</v>
      </c>
      <c r="BE314" s="1" t="str">
        <f t="shared" si="281"/>
        <v>320</v>
      </c>
      <c r="BI314" s="1">
        <f t="shared" si="282"/>
        <v>27953.1</v>
      </c>
      <c r="BJ314" s="1">
        <f t="shared" si="283"/>
        <v>28446.26</v>
      </c>
      <c r="BK314" s="1">
        <f t="shared" si="284"/>
        <v>28740.26</v>
      </c>
      <c r="BM314" s="1" t="e">
        <f>BI314*#REF!*BL314/1000</f>
        <v>#REF!</v>
      </c>
      <c r="BN314" s="1" t="e">
        <f>BJ314*#REF!*BL314/1000</f>
        <v>#REF!</v>
      </c>
      <c r="BO314" s="1" t="e">
        <f>BK314*#REF!*BL314/1000</f>
        <v>#REF!</v>
      </c>
      <c r="BP314" s="3">
        <v>0.63</v>
      </c>
      <c r="BR314" s="1">
        <f t="shared" si="258"/>
        <v>0</v>
      </c>
      <c r="BS314" s="1">
        <f t="shared" si="259"/>
        <v>0</v>
      </c>
      <c r="BT314" s="1">
        <f t="shared" si="260"/>
        <v>0</v>
      </c>
    </row>
    <row r="315" spans="1:72">
      <c r="A315" s="1">
        <v>312</v>
      </c>
      <c r="B315" s="8" t="s">
        <v>85</v>
      </c>
      <c r="D315" s="1">
        <v>11850</v>
      </c>
      <c r="F315" s="1">
        <v>85</v>
      </c>
      <c r="G315" s="1">
        <v>62</v>
      </c>
      <c r="H315" s="1">
        <v>80</v>
      </c>
      <c r="I315" s="1">
        <v>61</v>
      </c>
      <c r="J315" s="1">
        <v>63</v>
      </c>
      <c r="K315" s="1">
        <f t="shared" si="267"/>
        <v>15009</v>
      </c>
      <c r="L315" s="1">
        <f t="shared" si="268"/>
        <v>28321.1</v>
      </c>
      <c r="M315" s="1">
        <f t="shared" si="269"/>
        <v>28814.26</v>
      </c>
      <c r="N315" s="1">
        <f t="shared" si="270"/>
        <v>29108.26</v>
      </c>
      <c r="O315" s="1">
        <f t="shared" si="262"/>
        <v>13950</v>
      </c>
      <c r="P315" s="1">
        <v>2520</v>
      </c>
      <c r="Q315" s="1">
        <v>2000</v>
      </c>
      <c r="R315" s="11" t="s">
        <v>80</v>
      </c>
      <c r="S315" s="13">
        <v>2598</v>
      </c>
      <c r="T315" s="13">
        <v>2225</v>
      </c>
      <c r="U315" s="13">
        <v>1738</v>
      </c>
      <c r="V315" s="14">
        <f>S316+T315+U315</f>
        <v>6561</v>
      </c>
      <c r="W315" s="13">
        <f>1184*2</f>
        <v>2368</v>
      </c>
      <c r="X315" s="13">
        <v>142.5</v>
      </c>
      <c r="Y315" s="13">
        <v>147.5</v>
      </c>
      <c r="Z315" s="13">
        <v>80</v>
      </c>
      <c r="AA315" s="11">
        <f t="shared" si="264"/>
        <v>11850</v>
      </c>
      <c r="AB315" s="12">
        <f t="shared" si="261"/>
        <v>1884.05</v>
      </c>
      <c r="AC315" s="18">
        <f t="shared" si="263"/>
        <v>12992.1</v>
      </c>
      <c r="AD315" s="17">
        <f t="shared" si="271"/>
        <v>13485.26</v>
      </c>
      <c r="AE315" s="17">
        <f t="shared" si="272"/>
        <v>13779.26</v>
      </c>
      <c r="AF315" s="19">
        <v>55</v>
      </c>
      <c r="AG315" s="13">
        <v>24</v>
      </c>
      <c r="AH315" s="13">
        <v>25</v>
      </c>
      <c r="AI315" s="13">
        <v>8</v>
      </c>
      <c r="AJ315" s="21">
        <v>43</v>
      </c>
      <c r="AK315" s="21">
        <v>4</v>
      </c>
      <c r="AL315" s="21">
        <v>2.5</v>
      </c>
      <c r="AM315" s="21">
        <v>4.2</v>
      </c>
      <c r="AN315" s="13">
        <v>3.4</v>
      </c>
      <c r="AO315" s="13">
        <v>5</v>
      </c>
      <c r="AP315" s="13">
        <v>35</v>
      </c>
      <c r="AQ315" s="11">
        <f t="shared" si="265"/>
        <v>11850</v>
      </c>
      <c r="AR315" s="13">
        <f t="shared" si="285"/>
        <v>787.16</v>
      </c>
      <c r="AS315" s="13">
        <f t="shared" si="286"/>
        <v>493.16</v>
      </c>
      <c r="AT315" s="1">
        <f t="shared" si="273"/>
        <v>85</v>
      </c>
      <c r="AU315" s="1">
        <f t="shared" si="274"/>
        <v>62</v>
      </c>
      <c r="AV315" s="1" t="str">
        <f t="shared" si="287"/>
        <v>125</v>
      </c>
      <c r="AW315" s="1">
        <f t="shared" si="275"/>
        <v>7750</v>
      </c>
      <c r="AX315" s="1">
        <f t="shared" si="276"/>
        <v>80</v>
      </c>
      <c r="AY315" s="1">
        <f t="shared" si="277"/>
        <v>61</v>
      </c>
      <c r="AZ315" s="1" t="str">
        <f t="shared" si="288"/>
        <v>119</v>
      </c>
      <c r="BA315" s="1">
        <f t="shared" si="278"/>
        <v>7259</v>
      </c>
      <c r="BB315" s="1">
        <f t="shared" si="279"/>
        <v>15009</v>
      </c>
      <c r="BC315" s="1">
        <f t="shared" si="280"/>
        <v>63</v>
      </c>
      <c r="BE315" s="1" t="str">
        <f t="shared" si="281"/>
        <v>320</v>
      </c>
      <c r="BI315" s="1">
        <f t="shared" si="282"/>
        <v>28321.1</v>
      </c>
      <c r="BJ315" s="1">
        <f t="shared" si="283"/>
        <v>28814.26</v>
      </c>
      <c r="BK315" s="1">
        <f t="shared" si="284"/>
        <v>29108.26</v>
      </c>
      <c r="BM315" s="1" t="e">
        <f>BI315*#REF!*BL315/1000</f>
        <v>#REF!</v>
      </c>
      <c r="BN315" s="1" t="e">
        <f>BJ315*#REF!*BL315/1000</f>
        <v>#REF!</v>
      </c>
      <c r="BO315" s="1" t="e">
        <f>BK315*#REF!*BL315/1000</f>
        <v>#REF!</v>
      </c>
      <c r="BP315" s="3">
        <v>0.61</v>
      </c>
      <c r="BR315" s="1">
        <f t="shared" si="258"/>
        <v>0</v>
      </c>
      <c r="BS315" s="1">
        <f t="shared" si="259"/>
        <v>0</v>
      </c>
      <c r="BT315" s="1">
        <f t="shared" si="260"/>
        <v>0</v>
      </c>
    </row>
    <row r="316" spans="1:72">
      <c r="A316" s="1">
        <v>313</v>
      </c>
      <c r="B316" s="8" t="s">
        <v>85</v>
      </c>
      <c r="D316" s="1">
        <v>11850</v>
      </c>
      <c r="F316" s="1">
        <v>85</v>
      </c>
      <c r="G316" s="1">
        <v>62</v>
      </c>
      <c r="H316" s="1">
        <v>80</v>
      </c>
      <c r="I316" s="1">
        <v>61</v>
      </c>
      <c r="J316" s="1">
        <v>107</v>
      </c>
      <c r="K316" s="1">
        <f t="shared" si="267"/>
        <v>15009</v>
      </c>
      <c r="L316" s="1">
        <f t="shared" si="268"/>
        <v>29364.1</v>
      </c>
      <c r="M316" s="1">
        <f t="shared" si="269"/>
        <v>29857.26</v>
      </c>
      <c r="N316" s="1">
        <f t="shared" si="270"/>
        <v>30151.26</v>
      </c>
      <c r="O316" s="1">
        <f t="shared" si="262"/>
        <v>13950</v>
      </c>
      <c r="P316" s="1">
        <v>2520</v>
      </c>
      <c r="Q316" s="1">
        <v>2000</v>
      </c>
      <c r="R316" s="11" t="s">
        <v>81</v>
      </c>
      <c r="S316" s="13">
        <v>2598</v>
      </c>
      <c r="T316" s="13">
        <v>2225</v>
      </c>
      <c r="U316" s="13">
        <v>1738</v>
      </c>
      <c r="V316" s="14">
        <f t="shared" si="266"/>
        <v>6561</v>
      </c>
      <c r="W316" s="13">
        <f>1620*2</f>
        <v>3240</v>
      </c>
      <c r="X316" s="13">
        <v>142.5</v>
      </c>
      <c r="Y316" s="13">
        <v>147.5</v>
      </c>
      <c r="Z316" s="13">
        <v>80</v>
      </c>
      <c r="AA316" s="11">
        <f t="shared" si="264"/>
        <v>11850</v>
      </c>
      <c r="AB316" s="12">
        <f t="shared" si="261"/>
        <v>1884.05</v>
      </c>
      <c r="AC316" s="18">
        <f t="shared" si="263"/>
        <v>13864.1</v>
      </c>
      <c r="AD316" s="17">
        <f t="shared" si="271"/>
        <v>14357.26</v>
      </c>
      <c r="AE316" s="17">
        <f t="shared" si="272"/>
        <v>14651.26</v>
      </c>
      <c r="AF316" s="19">
        <v>55</v>
      </c>
      <c r="AG316" s="13">
        <v>24</v>
      </c>
      <c r="AH316" s="13">
        <v>25</v>
      </c>
      <c r="AI316" s="13">
        <v>8</v>
      </c>
      <c r="AJ316" s="21">
        <v>43</v>
      </c>
      <c r="AK316" s="21">
        <v>4</v>
      </c>
      <c r="AL316" s="21">
        <v>2.5</v>
      </c>
      <c r="AM316" s="21">
        <v>4.2</v>
      </c>
      <c r="AN316" s="13">
        <v>3.4</v>
      </c>
      <c r="AO316" s="13">
        <v>5</v>
      </c>
      <c r="AP316" s="13">
        <v>35</v>
      </c>
      <c r="AQ316" s="11">
        <f t="shared" si="265"/>
        <v>11850</v>
      </c>
      <c r="AR316" s="13">
        <f t="shared" si="285"/>
        <v>787.16</v>
      </c>
      <c r="AS316" s="13">
        <f t="shared" si="286"/>
        <v>493.16</v>
      </c>
      <c r="AT316" s="1">
        <f t="shared" si="273"/>
        <v>85</v>
      </c>
      <c r="AU316" s="1">
        <f t="shared" si="274"/>
        <v>62</v>
      </c>
      <c r="AV316" s="1" t="str">
        <f t="shared" si="287"/>
        <v>125</v>
      </c>
      <c r="AW316" s="1">
        <f t="shared" si="275"/>
        <v>7750</v>
      </c>
      <c r="AX316" s="1">
        <f t="shared" si="276"/>
        <v>80</v>
      </c>
      <c r="AY316" s="1">
        <f t="shared" si="277"/>
        <v>61</v>
      </c>
      <c r="AZ316" s="1" t="str">
        <f t="shared" si="288"/>
        <v>119</v>
      </c>
      <c r="BA316" s="1">
        <f t="shared" si="278"/>
        <v>7259</v>
      </c>
      <c r="BB316" s="1">
        <f t="shared" si="279"/>
        <v>15009</v>
      </c>
      <c r="BC316" s="1">
        <f t="shared" si="280"/>
        <v>107</v>
      </c>
      <c r="BE316" s="1" t="str">
        <f t="shared" si="281"/>
        <v>491</v>
      </c>
      <c r="BI316" s="1">
        <f t="shared" si="282"/>
        <v>29364.1</v>
      </c>
      <c r="BJ316" s="1">
        <f t="shared" si="283"/>
        <v>29857.26</v>
      </c>
      <c r="BK316" s="1">
        <f t="shared" si="284"/>
        <v>30151.26</v>
      </c>
      <c r="BM316" s="1" t="e">
        <f>BI316*#REF!*BL316/1000</f>
        <v>#REF!</v>
      </c>
      <c r="BN316" s="1" t="e">
        <f>BJ316*#REF!*BL316/1000</f>
        <v>#REF!</v>
      </c>
      <c r="BO316" s="1" t="e">
        <f>BK316*#REF!*BL316/1000</f>
        <v>#REF!</v>
      </c>
      <c r="BP316" s="3">
        <v>0.6</v>
      </c>
      <c r="BR316" s="1">
        <f t="shared" si="258"/>
        <v>0</v>
      </c>
      <c r="BS316" s="1">
        <f t="shared" si="259"/>
        <v>0</v>
      </c>
      <c r="BT316" s="1">
        <f t="shared" si="260"/>
        <v>0</v>
      </c>
    </row>
    <row r="317" spans="1:72">
      <c r="A317" s="1">
        <v>314</v>
      </c>
      <c r="B317" s="8" t="s">
        <v>85</v>
      </c>
      <c r="D317" s="1">
        <v>11850</v>
      </c>
      <c r="F317" s="1">
        <v>85</v>
      </c>
      <c r="G317" s="1">
        <v>62</v>
      </c>
      <c r="H317" s="1">
        <v>80</v>
      </c>
      <c r="I317" s="1">
        <v>61</v>
      </c>
      <c r="J317" s="1">
        <v>107</v>
      </c>
      <c r="K317" s="1">
        <f t="shared" si="267"/>
        <v>15009</v>
      </c>
      <c r="L317" s="1">
        <f t="shared" si="268"/>
        <v>29584.1</v>
      </c>
      <c r="M317" s="1">
        <f t="shared" si="269"/>
        <v>30077.26</v>
      </c>
      <c r="N317" s="1">
        <f t="shared" si="270"/>
        <v>30371.26</v>
      </c>
      <c r="O317" s="1">
        <f t="shared" si="262"/>
        <v>13950</v>
      </c>
      <c r="P317" s="1">
        <v>2520</v>
      </c>
      <c r="Q317" s="1">
        <v>2000</v>
      </c>
      <c r="R317" s="11" t="s">
        <v>86</v>
      </c>
      <c r="S317" s="13">
        <v>2598</v>
      </c>
      <c r="T317" s="13">
        <v>2225</v>
      </c>
      <c r="U317" s="13">
        <v>1738</v>
      </c>
      <c r="V317" s="14">
        <f t="shared" si="266"/>
        <v>6561</v>
      </c>
      <c r="W317" s="13">
        <f>1730*2</f>
        <v>3460</v>
      </c>
      <c r="X317" s="13">
        <v>142.5</v>
      </c>
      <c r="Y317" s="13">
        <v>147.5</v>
      </c>
      <c r="Z317" s="13">
        <v>80</v>
      </c>
      <c r="AA317" s="11">
        <f t="shared" si="264"/>
        <v>11850</v>
      </c>
      <c r="AB317" s="12">
        <f t="shared" si="261"/>
        <v>1884.05</v>
      </c>
      <c r="AC317" s="18">
        <f t="shared" si="263"/>
        <v>14084.1</v>
      </c>
      <c r="AD317" s="17">
        <f t="shared" si="271"/>
        <v>14577.26</v>
      </c>
      <c r="AE317" s="17">
        <f t="shared" si="272"/>
        <v>14871.26</v>
      </c>
      <c r="AF317" s="19">
        <v>55</v>
      </c>
      <c r="AG317" s="13">
        <v>24</v>
      </c>
      <c r="AH317" s="13">
        <v>25</v>
      </c>
      <c r="AI317" s="13">
        <v>8</v>
      </c>
      <c r="AJ317" s="21">
        <v>43</v>
      </c>
      <c r="AK317" s="21">
        <v>4</v>
      </c>
      <c r="AL317" s="21">
        <v>2.5</v>
      </c>
      <c r="AM317" s="21">
        <v>4.2</v>
      </c>
      <c r="AN317" s="13">
        <v>3.4</v>
      </c>
      <c r="AO317" s="13">
        <v>5</v>
      </c>
      <c r="AP317" s="13">
        <v>35</v>
      </c>
      <c r="AQ317" s="11">
        <f t="shared" si="265"/>
        <v>11850</v>
      </c>
      <c r="AR317" s="13">
        <f t="shared" si="285"/>
        <v>787.16</v>
      </c>
      <c r="AS317" s="13">
        <f t="shared" si="286"/>
        <v>493.16</v>
      </c>
      <c r="AT317" s="1">
        <f t="shared" si="273"/>
        <v>85</v>
      </c>
      <c r="AU317" s="1">
        <f t="shared" si="274"/>
        <v>62</v>
      </c>
      <c r="AV317" s="1" t="str">
        <f t="shared" si="287"/>
        <v>125</v>
      </c>
      <c r="AW317" s="1">
        <f t="shared" si="275"/>
        <v>7750</v>
      </c>
      <c r="AX317" s="1">
        <f t="shared" si="276"/>
        <v>80</v>
      </c>
      <c r="AY317" s="1">
        <f t="shared" si="277"/>
        <v>61</v>
      </c>
      <c r="AZ317" s="1" t="str">
        <f t="shared" si="288"/>
        <v>119</v>
      </c>
      <c r="BA317" s="1">
        <f t="shared" si="278"/>
        <v>7259</v>
      </c>
      <c r="BB317" s="1">
        <f t="shared" si="279"/>
        <v>15009</v>
      </c>
      <c r="BC317" s="1">
        <f t="shared" si="280"/>
        <v>107</v>
      </c>
      <c r="BE317" s="1" t="str">
        <f t="shared" si="281"/>
        <v>491</v>
      </c>
      <c r="BI317" s="1">
        <f t="shared" si="282"/>
        <v>29584.1</v>
      </c>
      <c r="BJ317" s="1">
        <f t="shared" si="283"/>
        <v>30077.26</v>
      </c>
      <c r="BK317" s="1">
        <f t="shared" si="284"/>
        <v>30371.26</v>
      </c>
      <c r="BM317" s="1" t="e">
        <f>BI317*#REF!*BL317/1000</f>
        <v>#REF!</v>
      </c>
      <c r="BN317" s="1" t="e">
        <f>BJ317*#REF!*BL317/1000</f>
        <v>#REF!</v>
      </c>
      <c r="BO317" s="1" t="e">
        <f>BK317*#REF!*BL317/1000</f>
        <v>#REF!</v>
      </c>
      <c r="BP317" s="3">
        <v>0.58</v>
      </c>
      <c r="BR317" s="1">
        <f t="shared" si="258"/>
        <v>0</v>
      </c>
      <c r="BS317" s="1">
        <f t="shared" si="259"/>
        <v>0</v>
      </c>
      <c r="BT317" s="1">
        <f t="shared" si="260"/>
        <v>0</v>
      </c>
    </row>
    <row r="318" spans="1:72">
      <c r="A318" s="1">
        <v>315</v>
      </c>
      <c r="B318" s="8" t="s">
        <v>85</v>
      </c>
      <c r="D318" s="1">
        <v>11850</v>
      </c>
      <c r="F318" s="1">
        <v>85</v>
      </c>
      <c r="G318" s="1">
        <v>62</v>
      </c>
      <c r="H318" s="1">
        <v>80</v>
      </c>
      <c r="I318" s="1">
        <v>61</v>
      </c>
      <c r="J318" s="1">
        <v>63</v>
      </c>
      <c r="K318" s="1">
        <f t="shared" si="267"/>
        <v>15009</v>
      </c>
      <c r="L318" s="1">
        <f t="shared" si="268"/>
        <v>29902.24</v>
      </c>
      <c r="M318" s="1">
        <f t="shared" si="269"/>
        <v>30395.4</v>
      </c>
      <c r="N318" s="1">
        <f t="shared" si="270"/>
        <v>30689.4</v>
      </c>
      <c r="O318" s="1">
        <f t="shared" si="262"/>
        <v>13950</v>
      </c>
      <c r="P318" s="1">
        <v>2520</v>
      </c>
      <c r="Q318" s="1">
        <v>2000</v>
      </c>
      <c r="R318" s="11" t="s">
        <v>83</v>
      </c>
      <c r="S318" s="13">
        <v>2752</v>
      </c>
      <c r="T318" s="13">
        <v>2596</v>
      </c>
      <c r="U318" s="13">
        <v>1995</v>
      </c>
      <c r="V318" s="14">
        <f t="shared" si="266"/>
        <v>7343</v>
      </c>
      <c r="W318" s="13">
        <v>2800</v>
      </c>
      <c r="X318" s="13">
        <v>157</v>
      </c>
      <c r="Y318" s="13">
        <v>147.5</v>
      </c>
      <c r="Z318" s="13">
        <v>80</v>
      </c>
      <c r="AA318" s="11">
        <f t="shared" si="264"/>
        <v>11850</v>
      </c>
      <c r="AB318" s="12">
        <f t="shared" si="261"/>
        <v>2067.62</v>
      </c>
      <c r="AC318" s="18">
        <f t="shared" si="263"/>
        <v>14573.24</v>
      </c>
      <c r="AD318" s="17">
        <f t="shared" si="271"/>
        <v>15066.4</v>
      </c>
      <c r="AE318" s="17">
        <f t="shared" si="272"/>
        <v>15360.4</v>
      </c>
      <c r="AF318" s="19">
        <v>55</v>
      </c>
      <c r="AG318" s="13">
        <v>24</v>
      </c>
      <c r="AH318" s="13">
        <v>25</v>
      </c>
      <c r="AI318" s="13">
        <v>8</v>
      </c>
      <c r="AJ318" s="21">
        <v>43</v>
      </c>
      <c r="AK318" s="21">
        <v>4</v>
      </c>
      <c r="AL318" s="21">
        <v>2.5</v>
      </c>
      <c r="AM318" s="21">
        <v>4.2</v>
      </c>
      <c r="AN318" s="13">
        <v>3.4</v>
      </c>
      <c r="AO318" s="13">
        <v>5</v>
      </c>
      <c r="AP318" s="13">
        <v>35</v>
      </c>
      <c r="AQ318" s="11">
        <f t="shared" si="265"/>
        <v>11850</v>
      </c>
      <c r="AR318" s="13">
        <f t="shared" si="285"/>
        <v>787.16</v>
      </c>
      <c r="AS318" s="13">
        <f t="shared" si="286"/>
        <v>493.16</v>
      </c>
      <c r="AT318" s="1">
        <f t="shared" si="273"/>
        <v>85</v>
      </c>
      <c r="AU318" s="1">
        <f t="shared" si="274"/>
        <v>62</v>
      </c>
      <c r="AV318" s="1" t="str">
        <f t="shared" si="287"/>
        <v>125</v>
      </c>
      <c r="AW318" s="1">
        <f t="shared" si="275"/>
        <v>7750</v>
      </c>
      <c r="AX318" s="1">
        <f t="shared" si="276"/>
        <v>80</v>
      </c>
      <c r="AY318" s="1">
        <f t="shared" si="277"/>
        <v>61</v>
      </c>
      <c r="AZ318" s="1" t="str">
        <f t="shared" si="288"/>
        <v>119</v>
      </c>
      <c r="BA318" s="1">
        <f t="shared" si="278"/>
        <v>7259</v>
      </c>
      <c r="BB318" s="1">
        <f t="shared" si="279"/>
        <v>15009</v>
      </c>
      <c r="BC318" s="1">
        <f t="shared" si="280"/>
        <v>63</v>
      </c>
      <c r="BE318" s="1" t="str">
        <f t="shared" si="281"/>
        <v>320</v>
      </c>
      <c r="BI318" s="1">
        <f t="shared" si="282"/>
        <v>29902.24</v>
      </c>
      <c r="BJ318" s="1">
        <f t="shared" si="283"/>
        <v>30395.4</v>
      </c>
      <c r="BK318" s="1">
        <f t="shared" si="284"/>
        <v>30689.4</v>
      </c>
      <c r="BM318" s="1" t="e">
        <f>BI318*#REF!*BL318/1000</f>
        <v>#REF!</v>
      </c>
      <c r="BN318" s="1" t="e">
        <f>BJ318*#REF!*BL318/1000</f>
        <v>#REF!</v>
      </c>
      <c r="BO318" s="1" t="e">
        <f>BK318*#REF!*BL318/1000</f>
        <v>#REF!</v>
      </c>
      <c r="BP318" s="3">
        <v>0.56</v>
      </c>
      <c r="BR318" s="1">
        <f t="shared" si="258"/>
        <v>0</v>
      </c>
      <c r="BS318" s="1">
        <f t="shared" si="259"/>
        <v>0</v>
      </c>
      <c r="BT318" s="1">
        <f t="shared" si="260"/>
        <v>0</v>
      </c>
    </row>
    <row r="319" spans="1:72">
      <c r="A319" s="1">
        <v>316</v>
      </c>
      <c r="B319" s="8" t="s">
        <v>85</v>
      </c>
      <c r="D319" s="1">
        <v>11850</v>
      </c>
      <c r="F319" s="1">
        <v>85</v>
      </c>
      <c r="G319" s="1">
        <v>62</v>
      </c>
      <c r="H319" s="1">
        <v>80</v>
      </c>
      <c r="I319" s="1">
        <v>61</v>
      </c>
      <c r="J319" s="1">
        <v>107</v>
      </c>
      <c r="K319" s="1">
        <f t="shared" si="267"/>
        <v>15009</v>
      </c>
      <c r="L319" s="1">
        <f t="shared" si="268"/>
        <v>31641.24</v>
      </c>
      <c r="M319" s="1">
        <f t="shared" si="269"/>
        <v>32134.4</v>
      </c>
      <c r="N319" s="1">
        <f t="shared" si="270"/>
        <v>32428.4</v>
      </c>
      <c r="O319" s="1">
        <f t="shared" si="262"/>
        <v>13950</v>
      </c>
      <c r="P319" s="1">
        <v>2520</v>
      </c>
      <c r="Q319" s="1">
        <v>2000</v>
      </c>
      <c r="R319" s="11" t="s">
        <v>87</v>
      </c>
      <c r="S319" s="13">
        <v>2752</v>
      </c>
      <c r="T319" s="13">
        <v>2596</v>
      </c>
      <c r="U319" s="13">
        <v>1995</v>
      </c>
      <c r="V319" s="14">
        <f t="shared" si="266"/>
        <v>7343</v>
      </c>
      <c r="W319" s="13">
        <f>2184*2</f>
        <v>4368</v>
      </c>
      <c r="X319" s="13">
        <v>157</v>
      </c>
      <c r="Y319" s="13">
        <v>147.5</v>
      </c>
      <c r="Z319" s="13">
        <v>80</v>
      </c>
      <c r="AA319" s="11">
        <f t="shared" si="264"/>
        <v>11850</v>
      </c>
      <c r="AB319" s="12">
        <f t="shared" si="261"/>
        <v>2067.62</v>
      </c>
      <c r="AC319" s="18">
        <f t="shared" si="263"/>
        <v>16141.24</v>
      </c>
      <c r="AD319" s="17">
        <f t="shared" si="271"/>
        <v>16634.4</v>
      </c>
      <c r="AE319" s="17">
        <f t="shared" si="272"/>
        <v>16928.4</v>
      </c>
      <c r="AF319" s="19">
        <v>55</v>
      </c>
      <c r="AG319" s="13">
        <v>24</v>
      </c>
      <c r="AH319" s="13">
        <v>25</v>
      </c>
      <c r="AI319" s="13">
        <v>8</v>
      </c>
      <c r="AJ319" s="21">
        <v>43</v>
      </c>
      <c r="AK319" s="21">
        <v>4</v>
      </c>
      <c r="AL319" s="21">
        <v>2.5</v>
      </c>
      <c r="AM319" s="21">
        <v>4.2</v>
      </c>
      <c r="AN319" s="13">
        <v>3.4</v>
      </c>
      <c r="AO319" s="13">
        <v>5</v>
      </c>
      <c r="AP319" s="13">
        <v>35</v>
      </c>
      <c r="AQ319" s="11">
        <f t="shared" si="265"/>
        <v>11850</v>
      </c>
      <c r="AR319" s="13">
        <f t="shared" si="285"/>
        <v>787.16</v>
      </c>
      <c r="AS319" s="13">
        <f t="shared" si="286"/>
        <v>493.16</v>
      </c>
      <c r="AT319" s="1">
        <f t="shared" si="273"/>
        <v>85</v>
      </c>
      <c r="AU319" s="1">
        <f t="shared" si="274"/>
        <v>62</v>
      </c>
      <c r="AV319" s="1" t="str">
        <f t="shared" si="287"/>
        <v>125</v>
      </c>
      <c r="AW319" s="1">
        <f t="shared" si="275"/>
        <v>7750</v>
      </c>
      <c r="AX319" s="1">
        <f t="shared" si="276"/>
        <v>80</v>
      </c>
      <c r="AY319" s="1">
        <f t="shared" si="277"/>
        <v>61</v>
      </c>
      <c r="AZ319" s="1" t="str">
        <f t="shared" si="288"/>
        <v>119</v>
      </c>
      <c r="BA319" s="1">
        <f t="shared" si="278"/>
        <v>7259</v>
      </c>
      <c r="BB319" s="1">
        <f t="shared" si="279"/>
        <v>15009</v>
      </c>
      <c r="BC319" s="1">
        <f t="shared" si="280"/>
        <v>107</v>
      </c>
      <c r="BE319" s="1" t="str">
        <f t="shared" si="281"/>
        <v>491</v>
      </c>
      <c r="BI319" s="1">
        <f t="shared" si="282"/>
        <v>31641.24</v>
      </c>
      <c r="BJ319" s="1">
        <f t="shared" si="283"/>
        <v>32134.4</v>
      </c>
      <c r="BK319" s="1">
        <f t="shared" si="284"/>
        <v>32428.4</v>
      </c>
      <c r="BM319" s="1" t="e">
        <f>BI319*#REF!*BL319/1000</f>
        <v>#REF!</v>
      </c>
      <c r="BN319" s="1" t="e">
        <f>BJ319*#REF!*BL319/1000</f>
        <v>#REF!</v>
      </c>
      <c r="BO319" s="1" t="e">
        <f>BK319*#REF!*BL319/1000</f>
        <v>#REF!</v>
      </c>
      <c r="BP319" s="3">
        <v>0.55</v>
      </c>
      <c r="BR319" s="1">
        <f t="shared" si="258"/>
        <v>0</v>
      </c>
      <c r="BS319" s="1">
        <f t="shared" si="259"/>
        <v>0</v>
      </c>
      <c r="BT319" s="1">
        <f t="shared" si="260"/>
        <v>0</v>
      </c>
    </row>
    <row r="320" spans="1:72">
      <c r="A320" s="1">
        <v>317</v>
      </c>
      <c r="B320" s="8" t="s">
        <v>85</v>
      </c>
      <c r="D320" s="1">
        <v>11850</v>
      </c>
      <c r="F320" s="1">
        <v>85</v>
      </c>
      <c r="G320" s="1">
        <v>62</v>
      </c>
      <c r="H320" s="1">
        <v>80</v>
      </c>
      <c r="I320" s="1">
        <v>61</v>
      </c>
      <c r="J320" s="1">
        <v>107</v>
      </c>
      <c r="K320" s="1">
        <f t="shared" si="267"/>
        <v>15009</v>
      </c>
      <c r="L320" s="1">
        <f t="shared" si="268"/>
        <v>31993.24</v>
      </c>
      <c r="M320" s="1">
        <f t="shared" si="269"/>
        <v>32486.4</v>
      </c>
      <c r="N320" s="1">
        <f t="shared" si="270"/>
        <v>32780.4</v>
      </c>
      <c r="O320" s="1">
        <f t="shared" si="262"/>
        <v>13950</v>
      </c>
      <c r="P320" s="1">
        <v>2520</v>
      </c>
      <c r="Q320" s="1">
        <v>2000</v>
      </c>
      <c r="R320" s="11" t="s">
        <v>82</v>
      </c>
      <c r="S320" s="13">
        <v>2752</v>
      </c>
      <c r="T320" s="13">
        <v>2596</v>
      </c>
      <c r="U320" s="13">
        <v>1995</v>
      </c>
      <c r="V320" s="14">
        <f t="shared" si="266"/>
        <v>7343</v>
      </c>
      <c r="W320" s="13">
        <f>2360*2</f>
        <v>4720</v>
      </c>
      <c r="X320" s="13">
        <v>157</v>
      </c>
      <c r="Y320" s="13">
        <v>147.5</v>
      </c>
      <c r="Z320" s="13">
        <v>80</v>
      </c>
      <c r="AA320" s="11">
        <f t="shared" si="264"/>
        <v>11850</v>
      </c>
      <c r="AB320" s="12">
        <f t="shared" si="261"/>
        <v>2067.62</v>
      </c>
      <c r="AC320" s="18">
        <f t="shared" si="263"/>
        <v>16493.24</v>
      </c>
      <c r="AD320" s="17">
        <f t="shared" si="271"/>
        <v>16986.4</v>
      </c>
      <c r="AE320" s="17">
        <f t="shared" si="272"/>
        <v>17280.4</v>
      </c>
      <c r="AF320" s="19">
        <v>55</v>
      </c>
      <c r="AG320" s="13">
        <v>24</v>
      </c>
      <c r="AH320" s="13">
        <v>25</v>
      </c>
      <c r="AI320" s="13">
        <v>8</v>
      </c>
      <c r="AJ320" s="21">
        <v>43</v>
      </c>
      <c r="AK320" s="21">
        <v>4</v>
      </c>
      <c r="AL320" s="21">
        <v>2.5</v>
      </c>
      <c r="AM320" s="21">
        <v>4.2</v>
      </c>
      <c r="AN320" s="13">
        <v>3.4</v>
      </c>
      <c r="AO320" s="13">
        <v>5</v>
      </c>
      <c r="AP320" s="13">
        <v>35</v>
      </c>
      <c r="AQ320" s="11">
        <f t="shared" si="265"/>
        <v>11850</v>
      </c>
      <c r="AR320" s="13">
        <f t="shared" si="285"/>
        <v>787.16</v>
      </c>
      <c r="AS320" s="13">
        <f t="shared" si="286"/>
        <v>493.16</v>
      </c>
      <c r="AT320" s="1">
        <f t="shared" si="273"/>
        <v>85</v>
      </c>
      <c r="AU320" s="1">
        <f t="shared" si="274"/>
        <v>62</v>
      </c>
      <c r="AV320" s="1" t="str">
        <f t="shared" si="287"/>
        <v>125</v>
      </c>
      <c r="AW320" s="1">
        <f t="shared" si="275"/>
        <v>7750</v>
      </c>
      <c r="AX320" s="1">
        <f t="shared" si="276"/>
        <v>80</v>
      </c>
      <c r="AY320" s="1">
        <f t="shared" si="277"/>
        <v>61</v>
      </c>
      <c r="AZ320" s="1" t="str">
        <f t="shared" si="288"/>
        <v>119</v>
      </c>
      <c r="BA320" s="1">
        <f t="shared" si="278"/>
        <v>7259</v>
      </c>
      <c r="BB320" s="1">
        <f t="shared" si="279"/>
        <v>15009</v>
      </c>
      <c r="BC320" s="1">
        <f t="shared" si="280"/>
        <v>107</v>
      </c>
      <c r="BE320" s="1" t="str">
        <f t="shared" si="281"/>
        <v>491</v>
      </c>
      <c r="BI320" s="1">
        <f t="shared" si="282"/>
        <v>31993.24</v>
      </c>
      <c r="BJ320" s="1">
        <f t="shared" si="283"/>
        <v>32486.4</v>
      </c>
      <c r="BK320" s="1">
        <f t="shared" si="284"/>
        <v>32780.4</v>
      </c>
      <c r="BM320" s="1" t="e">
        <f>BI320*#REF!*BL320/1000</f>
        <v>#REF!</v>
      </c>
      <c r="BN320" s="1" t="e">
        <f>BJ320*#REF!*BL320/1000</f>
        <v>#REF!</v>
      </c>
      <c r="BO320" s="1" t="e">
        <f>BK320*#REF!*BL320/1000</f>
        <v>#REF!</v>
      </c>
      <c r="BP320" s="3">
        <v>0.54</v>
      </c>
      <c r="BR320" s="1">
        <f t="shared" si="258"/>
        <v>0</v>
      </c>
      <c r="BS320" s="1">
        <f t="shared" si="259"/>
        <v>0</v>
      </c>
      <c r="BT320" s="1">
        <f t="shared" si="260"/>
        <v>0</v>
      </c>
    </row>
    <row r="321" spans="1:72">
      <c r="A321" s="1">
        <v>318</v>
      </c>
      <c r="B321" s="8" t="s">
        <v>85</v>
      </c>
      <c r="C321" s="1">
        <v>600</v>
      </c>
      <c r="D321" s="1">
        <v>12730</v>
      </c>
      <c r="F321" s="1">
        <v>85</v>
      </c>
      <c r="G321" s="1">
        <v>67</v>
      </c>
      <c r="H321" s="1">
        <v>80</v>
      </c>
      <c r="I321" s="1">
        <v>66</v>
      </c>
      <c r="J321" s="1">
        <v>25</v>
      </c>
      <c r="K321" s="1">
        <f t="shared" si="267"/>
        <v>16229</v>
      </c>
      <c r="L321" s="1">
        <f t="shared" si="268"/>
        <v>25440.24</v>
      </c>
      <c r="M321" s="1">
        <f t="shared" si="269"/>
        <v>25953.464</v>
      </c>
      <c r="N321" s="1">
        <f t="shared" si="270"/>
        <v>26268.584</v>
      </c>
      <c r="O321" s="1">
        <f t="shared" si="262"/>
        <v>14830</v>
      </c>
      <c r="P321" s="1">
        <v>2520</v>
      </c>
      <c r="Q321" s="1">
        <v>2000</v>
      </c>
      <c r="R321" s="11">
        <v>320</v>
      </c>
      <c r="S321" s="13">
        <v>1888</v>
      </c>
      <c r="T321" s="13">
        <v>1213</v>
      </c>
      <c r="U321" s="13">
        <v>1287</v>
      </c>
      <c r="V321" s="14">
        <f t="shared" si="266"/>
        <v>4388</v>
      </c>
      <c r="W321" s="13">
        <v>740</v>
      </c>
      <c r="X321" s="13">
        <f>256/2</f>
        <v>128</v>
      </c>
      <c r="Y321" s="13">
        <v>147.5</v>
      </c>
      <c r="Z321" s="13">
        <v>70</v>
      </c>
      <c r="AA321" s="11">
        <f t="shared" si="264"/>
        <v>12730</v>
      </c>
      <c r="AB321" s="12">
        <f t="shared" si="261"/>
        <v>1803.12</v>
      </c>
      <c r="AC321" s="18">
        <f t="shared" si="263"/>
        <v>9029.24</v>
      </c>
      <c r="AD321" s="17">
        <f t="shared" si="271"/>
        <v>9542.464</v>
      </c>
      <c r="AE321" s="17">
        <f t="shared" si="272"/>
        <v>9857.584</v>
      </c>
      <c r="AF321" s="19">
        <v>55</v>
      </c>
      <c r="AG321" s="13">
        <v>24</v>
      </c>
      <c r="AH321" s="13">
        <v>25</v>
      </c>
      <c r="AI321" s="13">
        <v>8</v>
      </c>
      <c r="AJ321" s="21">
        <v>43</v>
      </c>
      <c r="AK321" s="21">
        <v>4</v>
      </c>
      <c r="AL321" s="21">
        <v>2.5</v>
      </c>
      <c r="AM321" s="21">
        <v>4.2</v>
      </c>
      <c r="AN321" s="13">
        <v>3.4</v>
      </c>
      <c r="AO321" s="13">
        <v>5</v>
      </c>
      <c r="AP321" s="13">
        <v>35</v>
      </c>
      <c r="AQ321" s="11">
        <f t="shared" si="265"/>
        <v>12730</v>
      </c>
      <c r="AR321" s="13">
        <f t="shared" si="285"/>
        <v>828.344</v>
      </c>
      <c r="AS321" s="13">
        <f t="shared" si="286"/>
        <v>513.224</v>
      </c>
      <c r="AT321" s="1">
        <f t="shared" si="273"/>
        <v>85</v>
      </c>
      <c r="AU321" s="1">
        <f t="shared" si="274"/>
        <v>67</v>
      </c>
      <c r="AV321" s="1" t="str">
        <f t="shared" si="287"/>
        <v>125</v>
      </c>
      <c r="AW321" s="1">
        <f t="shared" si="275"/>
        <v>8375</v>
      </c>
      <c r="AX321" s="1">
        <f t="shared" si="276"/>
        <v>80</v>
      </c>
      <c r="AY321" s="1">
        <f t="shared" si="277"/>
        <v>66</v>
      </c>
      <c r="AZ321" s="1" t="str">
        <f t="shared" si="288"/>
        <v>119</v>
      </c>
      <c r="BA321" s="1">
        <f t="shared" si="278"/>
        <v>7854</v>
      </c>
      <c r="BB321" s="1">
        <f t="shared" si="279"/>
        <v>16229</v>
      </c>
      <c r="BC321" s="1">
        <f t="shared" si="280"/>
        <v>25</v>
      </c>
      <c r="BE321" s="1" t="str">
        <f t="shared" si="281"/>
        <v>182</v>
      </c>
      <c r="BI321" s="1">
        <f t="shared" si="282"/>
        <v>25440.24</v>
      </c>
      <c r="BJ321" s="1">
        <f t="shared" si="283"/>
        <v>25953.464</v>
      </c>
      <c r="BK321" s="1">
        <f t="shared" si="284"/>
        <v>26268.584</v>
      </c>
      <c r="BM321" s="1" t="e">
        <f>BI321*#REF!*BL321/1000</f>
        <v>#REF!</v>
      </c>
      <c r="BN321" s="1" t="e">
        <f>BJ321*#REF!*BL321/1000</f>
        <v>#REF!</v>
      </c>
      <c r="BO321" s="1" t="e">
        <f>BK321*#REF!*BL321/1000</f>
        <v>#REF!</v>
      </c>
      <c r="BP321" s="3">
        <v>0.63</v>
      </c>
      <c r="BR321" s="1">
        <f t="shared" si="258"/>
        <v>0</v>
      </c>
      <c r="BS321" s="1">
        <f t="shared" si="259"/>
        <v>0</v>
      </c>
      <c r="BT321" s="1">
        <f t="shared" si="260"/>
        <v>0</v>
      </c>
    </row>
    <row r="322" spans="1:72">
      <c r="A322" s="1">
        <v>319</v>
      </c>
      <c r="B322" s="8" t="s">
        <v>85</v>
      </c>
      <c r="D322" s="1">
        <v>12730</v>
      </c>
      <c r="F322" s="1">
        <v>85</v>
      </c>
      <c r="G322" s="1">
        <v>67</v>
      </c>
      <c r="H322" s="1">
        <v>80</v>
      </c>
      <c r="I322" s="1">
        <v>66</v>
      </c>
      <c r="J322" s="1">
        <v>25</v>
      </c>
      <c r="K322" s="1">
        <f t="shared" si="267"/>
        <v>16229</v>
      </c>
      <c r="L322" s="1">
        <f t="shared" si="268"/>
        <v>25806.24</v>
      </c>
      <c r="M322" s="1">
        <f t="shared" si="269"/>
        <v>26319.464</v>
      </c>
      <c r="N322" s="1">
        <f t="shared" si="270"/>
        <v>26634.584</v>
      </c>
      <c r="O322" s="1">
        <f t="shared" si="262"/>
        <v>14830</v>
      </c>
      <c r="P322" s="1">
        <v>2520</v>
      </c>
      <c r="Q322" s="1">
        <v>2000</v>
      </c>
      <c r="R322" s="11">
        <v>360</v>
      </c>
      <c r="S322" s="13">
        <v>1993</v>
      </c>
      <c r="T322" s="13">
        <v>1214</v>
      </c>
      <c r="U322" s="13">
        <v>1287</v>
      </c>
      <c r="V322" s="14">
        <f t="shared" si="266"/>
        <v>4494</v>
      </c>
      <c r="W322" s="13">
        <v>1000</v>
      </c>
      <c r="X322" s="13">
        <f>256/2</f>
        <v>128</v>
      </c>
      <c r="Y322" s="13">
        <v>147.5</v>
      </c>
      <c r="Z322" s="13">
        <v>70</v>
      </c>
      <c r="AA322" s="11">
        <f t="shared" si="264"/>
        <v>12730</v>
      </c>
      <c r="AB322" s="12">
        <f t="shared" si="261"/>
        <v>1803.12</v>
      </c>
      <c r="AC322" s="18">
        <f t="shared" si="263"/>
        <v>9395.24</v>
      </c>
      <c r="AD322" s="17">
        <f t="shared" si="271"/>
        <v>9908.464</v>
      </c>
      <c r="AE322" s="17">
        <f t="shared" si="272"/>
        <v>10223.584</v>
      </c>
      <c r="AF322" s="19">
        <v>55</v>
      </c>
      <c r="AG322" s="13">
        <v>24</v>
      </c>
      <c r="AH322" s="13">
        <v>25</v>
      </c>
      <c r="AI322" s="13">
        <v>8</v>
      </c>
      <c r="AJ322" s="21">
        <v>43</v>
      </c>
      <c r="AK322" s="21">
        <v>4</v>
      </c>
      <c r="AL322" s="21">
        <v>2.5</v>
      </c>
      <c r="AM322" s="21">
        <v>4.2</v>
      </c>
      <c r="AN322" s="13">
        <v>3.4</v>
      </c>
      <c r="AO322" s="13">
        <v>5</v>
      </c>
      <c r="AP322" s="13">
        <v>35</v>
      </c>
      <c r="AQ322" s="11">
        <f t="shared" si="265"/>
        <v>12730</v>
      </c>
      <c r="AR322" s="13">
        <f t="shared" si="285"/>
        <v>828.344</v>
      </c>
      <c r="AS322" s="13">
        <f t="shared" si="286"/>
        <v>513.224</v>
      </c>
      <c r="AT322" s="1">
        <f t="shared" si="273"/>
        <v>85</v>
      </c>
      <c r="AU322" s="1">
        <f t="shared" si="274"/>
        <v>67</v>
      </c>
      <c r="AV322" s="1" t="str">
        <f t="shared" si="287"/>
        <v>125</v>
      </c>
      <c r="AW322" s="1">
        <f t="shared" si="275"/>
        <v>8375</v>
      </c>
      <c r="AX322" s="1">
        <f t="shared" si="276"/>
        <v>80</v>
      </c>
      <c r="AY322" s="1">
        <f t="shared" si="277"/>
        <v>66</v>
      </c>
      <c r="AZ322" s="1" t="str">
        <f t="shared" si="288"/>
        <v>119</v>
      </c>
      <c r="BA322" s="1">
        <f t="shared" si="278"/>
        <v>7854</v>
      </c>
      <c r="BB322" s="1">
        <f t="shared" si="279"/>
        <v>16229</v>
      </c>
      <c r="BC322" s="1">
        <f t="shared" si="280"/>
        <v>25</v>
      </c>
      <c r="BE322" s="1" t="str">
        <f t="shared" si="281"/>
        <v>182</v>
      </c>
      <c r="BI322" s="1">
        <f t="shared" si="282"/>
        <v>25806.24</v>
      </c>
      <c r="BJ322" s="1">
        <f t="shared" si="283"/>
        <v>26319.464</v>
      </c>
      <c r="BK322" s="1">
        <f t="shared" si="284"/>
        <v>26634.584</v>
      </c>
      <c r="BM322" s="1" t="e">
        <f>BI322*#REF!*BL322/1000</f>
        <v>#REF!</v>
      </c>
      <c r="BN322" s="1" t="e">
        <f>BJ322*#REF!*BL322/1000</f>
        <v>#REF!</v>
      </c>
      <c r="BO322" s="1" t="e">
        <f>BK322*#REF!*BL322/1000</f>
        <v>#REF!</v>
      </c>
      <c r="BP322" s="3">
        <v>0.63</v>
      </c>
      <c r="BR322" s="1">
        <f t="shared" si="258"/>
        <v>0</v>
      </c>
      <c r="BS322" s="1">
        <f t="shared" si="259"/>
        <v>0</v>
      </c>
      <c r="BT322" s="1">
        <f t="shared" si="260"/>
        <v>0</v>
      </c>
    </row>
    <row r="323" spans="1:72">
      <c r="A323" s="1">
        <v>320</v>
      </c>
      <c r="B323" s="8" t="s">
        <v>85</v>
      </c>
      <c r="D323" s="1">
        <v>12730</v>
      </c>
      <c r="F323" s="1">
        <v>85</v>
      </c>
      <c r="G323" s="1">
        <v>67</v>
      </c>
      <c r="H323" s="1">
        <v>80</v>
      </c>
      <c r="I323" s="1">
        <v>66</v>
      </c>
      <c r="J323" s="1">
        <v>63</v>
      </c>
      <c r="K323" s="1">
        <f t="shared" si="267"/>
        <v>16229</v>
      </c>
      <c r="L323" s="1">
        <f t="shared" si="268"/>
        <v>25478.24</v>
      </c>
      <c r="M323" s="1">
        <f t="shared" si="269"/>
        <v>25991.464</v>
      </c>
      <c r="N323" s="1">
        <f t="shared" si="270"/>
        <v>26306.584</v>
      </c>
      <c r="O323" s="1">
        <f t="shared" si="262"/>
        <v>14830</v>
      </c>
      <c r="P323" s="1">
        <v>2520</v>
      </c>
      <c r="Q323" s="1">
        <v>2000</v>
      </c>
      <c r="R323" s="11">
        <v>400</v>
      </c>
      <c r="S323" s="13">
        <v>2206</v>
      </c>
      <c r="T323" s="13">
        <v>1324</v>
      </c>
      <c r="U323" s="13">
        <v>1498</v>
      </c>
      <c r="V323" s="14">
        <f t="shared" si="266"/>
        <v>5028</v>
      </c>
      <c r="W323" s="13"/>
      <c r="X323" s="13">
        <f>256/2</f>
        <v>128</v>
      </c>
      <c r="Y323" s="13">
        <v>147.5</v>
      </c>
      <c r="Z323" s="13">
        <v>70</v>
      </c>
      <c r="AA323" s="11">
        <f t="shared" si="264"/>
        <v>12730</v>
      </c>
      <c r="AB323" s="12">
        <f t="shared" si="261"/>
        <v>1803.12</v>
      </c>
      <c r="AC323" s="18">
        <f t="shared" si="263"/>
        <v>8929.24</v>
      </c>
      <c r="AD323" s="17">
        <f t="shared" si="271"/>
        <v>9442.464</v>
      </c>
      <c r="AE323" s="17">
        <f t="shared" si="272"/>
        <v>9757.584</v>
      </c>
      <c r="AF323" s="19">
        <v>55</v>
      </c>
      <c r="AG323" s="13">
        <v>24</v>
      </c>
      <c r="AH323" s="13">
        <v>25</v>
      </c>
      <c r="AI323" s="13">
        <v>8</v>
      </c>
      <c r="AJ323" s="21">
        <v>43</v>
      </c>
      <c r="AK323" s="21">
        <v>4</v>
      </c>
      <c r="AL323" s="21">
        <v>2.5</v>
      </c>
      <c r="AM323" s="21">
        <v>4.2</v>
      </c>
      <c r="AN323" s="13">
        <v>3.4</v>
      </c>
      <c r="AO323" s="13">
        <v>5</v>
      </c>
      <c r="AP323" s="13">
        <v>35</v>
      </c>
      <c r="AQ323" s="11">
        <f t="shared" si="265"/>
        <v>12730</v>
      </c>
      <c r="AR323" s="13">
        <f t="shared" si="285"/>
        <v>828.344</v>
      </c>
      <c r="AS323" s="13">
        <f t="shared" si="286"/>
        <v>513.224</v>
      </c>
      <c r="AT323" s="1">
        <f t="shared" si="273"/>
        <v>85</v>
      </c>
      <c r="AU323" s="1">
        <f t="shared" si="274"/>
        <v>67</v>
      </c>
      <c r="AV323" s="1" t="str">
        <f t="shared" si="287"/>
        <v>125</v>
      </c>
      <c r="AW323" s="1">
        <f t="shared" si="275"/>
        <v>8375</v>
      </c>
      <c r="AX323" s="1">
        <f t="shared" si="276"/>
        <v>80</v>
      </c>
      <c r="AY323" s="1">
        <f t="shared" si="277"/>
        <v>66</v>
      </c>
      <c r="AZ323" s="1" t="str">
        <f t="shared" si="288"/>
        <v>119</v>
      </c>
      <c r="BA323" s="1">
        <f t="shared" si="278"/>
        <v>7854</v>
      </c>
      <c r="BB323" s="1">
        <f t="shared" si="279"/>
        <v>16229</v>
      </c>
      <c r="BC323" s="1">
        <f t="shared" si="280"/>
        <v>63</v>
      </c>
      <c r="BE323" s="1" t="str">
        <f t="shared" si="281"/>
        <v>320</v>
      </c>
      <c r="BI323" s="1">
        <f t="shared" si="282"/>
        <v>25478.24</v>
      </c>
      <c r="BJ323" s="1">
        <f t="shared" si="283"/>
        <v>25991.464</v>
      </c>
      <c r="BK323" s="1">
        <f t="shared" si="284"/>
        <v>26306.584</v>
      </c>
      <c r="BM323" s="1" t="e">
        <f>BI323*#REF!*BL323/1000</f>
        <v>#REF!</v>
      </c>
      <c r="BN323" s="1" t="e">
        <f>BJ323*#REF!*BL323/1000</f>
        <v>#REF!</v>
      </c>
      <c r="BO323" s="1" t="e">
        <f>BK323*#REF!*BL323/1000</f>
        <v>#REF!</v>
      </c>
      <c r="BP323" s="3">
        <v>0.63</v>
      </c>
      <c r="BR323" s="1">
        <f t="shared" si="258"/>
        <v>0</v>
      </c>
      <c r="BS323" s="1">
        <f t="shared" si="259"/>
        <v>0</v>
      </c>
      <c r="BT323" s="1">
        <f t="shared" si="260"/>
        <v>0</v>
      </c>
    </row>
    <row r="324" spans="1:72">
      <c r="A324" s="1">
        <v>321</v>
      </c>
      <c r="B324" s="8" t="s">
        <v>85</v>
      </c>
      <c r="D324" s="1">
        <v>12730</v>
      </c>
      <c r="F324" s="1">
        <v>85</v>
      </c>
      <c r="G324" s="1">
        <v>67</v>
      </c>
      <c r="H324" s="1">
        <v>80</v>
      </c>
      <c r="I324" s="1">
        <v>66</v>
      </c>
      <c r="J324" s="1">
        <v>63</v>
      </c>
      <c r="K324" s="1">
        <f t="shared" si="267"/>
        <v>16229</v>
      </c>
      <c r="L324" s="1">
        <f t="shared" si="268"/>
        <v>27667.24</v>
      </c>
      <c r="M324" s="1">
        <f t="shared" si="269"/>
        <v>28180.464</v>
      </c>
      <c r="N324" s="1">
        <f t="shared" si="270"/>
        <v>28495.584</v>
      </c>
      <c r="O324" s="1">
        <f t="shared" si="262"/>
        <v>14830</v>
      </c>
      <c r="P324" s="1">
        <v>2520</v>
      </c>
      <c r="Q324" s="1">
        <v>2000</v>
      </c>
      <c r="R324" s="11" t="s">
        <v>77</v>
      </c>
      <c r="S324" s="13">
        <v>2325</v>
      </c>
      <c r="T324" s="13">
        <v>1770</v>
      </c>
      <c r="U324" s="13">
        <v>1642</v>
      </c>
      <c r="V324" s="14">
        <f t="shared" si="266"/>
        <v>5737</v>
      </c>
      <c r="W324" s="13">
        <v>1480</v>
      </c>
      <c r="X324" s="13">
        <f>256/2</f>
        <v>128</v>
      </c>
      <c r="Y324" s="13">
        <v>147.5</v>
      </c>
      <c r="Z324" s="13">
        <v>70</v>
      </c>
      <c r="AA324" s="11">
        <f t="shared" si="264"/>
        <v>12730</v>
      </c>
      <c r="AB324" s="12">
        <f t="shared" si="261"/>
        <v>1803.12</v>
      </c>
      <c r="AC324" s="18">
        <f t="shared" si="263"/>
        <v>11118.24</v>
      </c>
      <c r="AD324" s="17">
        <f t="shared" si="271"/>
        <v>11631.464</v>
      </c>
      <c r="AE324" s="17">
        <f t="shared" si="272"/>
        <v>11946.584</v>
      </c>
      <c r="AF324" s="19">
        <v>55</v>
      </c>
      <c r="AG324" s="13">
        <v>24</v>
      </c>
      <c r="AH324" s="13">
        <v>25</v>
      </c>
      <c r="AI324" s="13">
        <v>8</v>
      </c>
      <c r="AJ324" s="21">
        <v>43</v>
      </c>
      <c r="AK324" s="21">
        <v>4</v>
      </c>
      <c r="AL324" s="21">
        <v>2.5</v>
      </c>
      <c r="AM324" s="21">
        <v>4.2</v>
      </c>
      <c r="AN324" s="13">
        <v>3.4</v>
      </c>
      <c r="AO324" s="13">
        <v>5</v>
      </c>
      <c r="AP324" s="13">
        <v>35</v>
      </c>
      <c r="AQ324" s="11">
        <f t="shared" si="265"/>
        <v>12730</v>
      </c>
      <c r="AR324" s="13">
        <f t="shared" si="285"/>
        <v>828.344</v>
      </c>
      <c r="AS324" s="13">
        <f t="shared" si="286"/>
        <v>513.224</v>
      </c>
      <c r="AT324" s="1">
        <f t="shared" si="273"/>
        <v>85</v>
      </c>
      <c r="AU324" s="1">
        <f t="shared" si="274"/>
        <v>67</v>
      </c>
      <c r="AV324" s="1" t="str">
        <f t="shared" si="287"/>
        <v>125</v>
      </c>
      <c r="AW324" s="1">
        <f t="shared" si="275"/>
        <v>8375</v>
      </c>
      <c r="AX324" s="1">
        <f t="shared" si="276"/>
        <v>80</v>
      </c>
      <c r="AY324" s="1">
        <f t="shared" si="277"/>
        <v>66</v>
      </c>
      <c r="AZ324" s="1" t="str">
        <f t="shared" si="288"/>
        <v>119</v>
      </c>
      <c r="BA324" s="1">
        <f t="shared" si="278"/>
        <v>7854</v>
      </c>
      <c r="BB324" s="1">
        <f t="shared" si="279"/>
        <v>16229</v>
      </c>
      <c r="BC324" s="1">
        <f t="shared" si="280"/>
        <v>63</v>
      </c>
      <c r="BE324" s="1" t="str">
        <f t="shared" si="281"/>
        <v>320</v>
      </c>
      <c r="BI324" s="1">
        <f t="shared" si="282"/>
        <v>27667.24</v>
      </c>
      <c r="BJ324" s="1">
        <f t="shared" si="283"/>
        <v>28180.464</v>
      </c>
      <c r="BK324" s="1">
        <f t="shared" si="284"/>
        <v>28495.584</v>
      </c>
      <c r="BM324" s="1" t="e">
        <f>BI324*#REF!*BL324/1000</f>
        <v>#REF!</v>
      </c>
      <c r="BN324" s="1" t="e">
        <f>BJ324*#REF!*BL324/1000</f>
        <v>#REF!</v>
      </c>
      <c r="BO324" s="1" t="e">
        <f>BK324*#REF!*BL324/1000</f>
        <v>#REF!</v>
      </c>
      <c r="BP324" s="3">
        <v>0.61</v>
      </c>
      <c r="BR324" s="1">
        <f t="shared" ref="BR324:BR387" si="289">BI324*BP324*BQ324/1000</f>
        <v>0</v>
      </c>
      <c r="BS324" s="1">
        <f t="shared" ref="BS324:BS387" si="290">BJ324*BP324*BQ324/1000</f>
        <v>0</v>
      </c>
      <c r="BT324" s="1">
        <f t="shared" ref="BT324:BT387" si="291">BK324*BP324*BQ324/1000</f>
        <v>0</v>
      </c>
    </row>
    <row r="325" spans="1:72">
      <c r="A325" s="1">
        <v>322</v>
      </c>
      <c r="B325" s="8" t="s">
        <v>85</v>
      </c>
      <c r="D325" s="1">
        <v>12730</v>
      </c>
      <c r="F325" s="1">
        <v>85</v>
      </c>
      <c r="G325" s="1">
        <v>67</v>
      </c>
      <c r="H325" s="1">
        <v>80</v>
      </c>
      <c r="I325" s="1">
        <v>66</v>
      </c>
      <c r="J325" s="1">
        <v>63</v>
      </c>
      <c r="K325" s="1">
        <f t="shared" si="267"/>
        <v>16229</v>
      </c>
      <c r="L325" s="1">
        <f t="shared" si="268"/>
        <v>29423.9</v>
      </c>
      <c r="M325" s="1">
        <f t="shared" si="269"/>
        <v>29937.124</v>
      </c>
      <c r="N325" s="1">
        <f t="shared" si="270"/>
        <v>30252.244</v>
      </c>
      <c r="O325" s="1">
        <f t="shared" si="262"/>
        <v>14830</v>
      </c>
      <c r="P325" s="1">
        <v>2520</v>
      </c>
      <c r="Q325" s="1">
        <v>2000</v>
      </c>
      <c r="R325" s="11" t="s">
        <v>78</v>
      </c>
      <c r="S325" s="13">
        <v>2598</v>
      </c>
      <c r="T325" s="13">
        <v>2225</v>
      </c>
      <c r="U325" s="13">
        <v>1738</v>
      </c>
      <c r="V325" s="14">
        <f>S326+T325+U325</f>
        <v>6561</v>
      </c>
      <c r="W325" s="13">
        <v>2000</v>
      </c>
      <c r="X325" s="13">
        <v>142.5</v>
      </c>
      <c r="Y325" s="13">
        <v>147.5</v>
      </c>
      <c r="Z325" s="13">
        <v>80</v>
      </c>
      <c r="AA325" s="11">
        <f t="shared" si="264"/>
        <v>12730</v>
      </c>
      <c r="AB325" s="12">
        <f t="shared" ref="AB325:AB388" si="292">AA325*X325/1000+Z325+810/1000*X325</f>
        <v>2009.45</v>
      </c>
      <c r="AC325" s="18">
        <f t="shared" si="263"/>
        <v>12874.9</v>
      </c>
      <c r="AD325" s="17">
        <f t="shared" si="271"/>
        <v>13388.124</v>
      </c>
      <c r="AE325" s="17">
        <f t="shared" si="272"/>
        <v>13703.244</v>
      </c>
      <c r="AF325" s="19">
        <v>55</v>
      </c>
      <c r="AG325" s="13">
        <v>24</v>
      </c>
      <c r="AH325" s="13">
        <v>25</v>
      </c>
      <c r="AI325" s="13">
        <v>8</v>
      </c>
      <c r="AJ325" s="21">
        <v>43</v>
      </c>
      <c r="AK325" s="21">
        <v>4</v>
      </c>
      <c r="AL325" s="21">
        <v>2.5</v>
      </c>
      <c r="AM325" s="21">
        <v>4.2</v>
      </c>
      <c r="AN325" s="13">
        <v>3.4</v>
      </c>
      <c r="AO325" s="13">
        <v>5</v>
      </c>
      <c r="AP325" s="13">
        <v>35</v>
      </c>
      <c r="AQ325" s="11">
        <f t="shared" si="265"/>
        <v>12730</v>
      </c>
      <c r="AR325" s="13">
        <f t="shared" si="285"/>
        <v>828.344</v>
      </c>
      <c r="AS325" s="13">
        <f t="shared" si="286"/>
        <v>513.224</v>
      </c>
      <c r="AT325" s="1">
        <f t="shared" si="273"/>
        <v>85</v>
      </c>
      <c r="AU325" s="1">
        <f t="shared" si="274"/>
        <v>67</v>
      </c>
      <c r="AV325" s="1" t="str">
        <f t="shared" si="287"/>
        <v>125</v>
      </c>
      <c r="AW325" s="1">
        <f t="shared" si="275"/>
        <v>8375</v>
      </c>
      <c r="AX325" s="1">
        <f t="shared" si="276"/>
        <v>80</v>
      </c>
      <c r="AY325" s="1">
        <f t="shared" si="277"/>
        <v>66</v>
      </c>
      <c r="AZ325" s="1" t="str">
        <f t="shared" si="288"/>
        <v>119</v>
      </c>
      <c r="BA325" s="1">
        <f t="shared" si="278"/>
        <v>7854</v>
      </c>
      <c r="BB325" s="1">
        <f t="shared" si="279"/>
        <v>16229</v>
      </c>
      <c r="BC325" s="1">
        <f t="shared" si="280"/>
        <v>63</v>
      </c>
      <c r="BE325" s="1" t="str">
        <f t="shared" si="281"/>
        <v>320</v>
      </c>
      <c r="BI325" s="1">
        <f t="shared" si="282"/>
        <v>29423.9</v>
      </c>
      <c r="BJ325" s="1">
        <f t="shared" si="283"/>
        <v>29937.124</v>
      </c>
      <c r="BK325" s="1">
        <f t="shared" si="284"/>
        <v>30252.244</v>
      </c>
      <c r="BM325" s="1" t="e">
        <f>BI325*#REF!*BL325/1000</f>
        <v>#REF!</v>
      </c>
      <c r="BN325" s="1" t="e">
        <f>BJ325*#REF!*BL325/1000</f>
        <v>#REF!</v>
      </c>
      <c r="BO325" s="1" t="e">
        <f>BK325*#REF!*BL325/1000</f>
        <v>#REF!</v>
      </c>
      <c r="BP325" s="3">
        <v>0.6</v>
      </c>
      <c r="BR325" s="1">
        <f t="shared" si="289"/>
        <v>0</v>
      </c>
      <c r="BS325" s="1">
        <f t="shared" si="290"/>
        <v>0</v>
      </c>
      <c r="BT325" s="1">
        <f t="shared" si="291"/>
        <v>0</v>
      </c>
    </row>
    <row r="326" spans="1:72">
      <c r="A326" s="1">
        <v>323</v>
      </c>
      <c r="B326" s="8" t="s">
        <v>85</v>
      </c>
      <c r="D326" s="1">
        <v>12730</v>
      </c>
      <c r="F326" s="1">
        <v>85</v>
      </c>
      <c r="G326" s="1">
        <v>67</v>
      </c>
      <c r="H326" s="1">
        <v>80</v>
      </c>
      <c r="I326" s="1">
        <v>66</v>
      </c>
      <c r="J326" s="1">
        <v>63</v>
      </c>
      <c r="K326" s="1">
        <f t="shared" si="267"/>
        <v>16229</v>
      </c>
      <c r="L326" s="1">
        <f t="shared" si="268"/>
        <v>29791.9</v>
      </c>
      <c r="M326" s="1">
        <f t="shared" si="269"/>
        <v>30305.124</v>
      </c>
      <c r="N326" s="1">
        <f t="shared" si="270"/>
        <v>30620.244</v>
      </c>
      <c r="O326" s="1">
        <f t="shared" si="262"/>
        <v>14830</v>
      </c>
      <c r="P326" s="1">
        <v>2520</v>
      </c>
      <c r="Q326" s="1">
        <v>2000</v>
      </c>
      <c r="R326" s="11" t="s">
        <v>80</v>
      </c>
      <c r="S326" s="13">
        <v>2598</v>
      </c>
      <c r="T326" s="13">
        <v>2225</v>
      </c>
      <c r="U326" s="13">
        <v>1738</v>
      </c>
      <c r="V326" s="14">
        <f>S327+T326+U326</f>
        <v>6561</v>
      </c>
      <c r="W326" s="13">
        <f>1184*2</f>
        <v>2368</v>
      </c>
      <c r="X326" s="13">
        <v>142.5</v>
      </c>
      <c r="Y326" s="13">
        <v>147.5</v>
      </c>
      <c r="Z326" s="13">
        <v>80</v>
      </c>
      <c r="AA326" s="11">
        <f t="shared" si="264"/>
        <v>12730</v>
      </c>
      <c r="AB326" s="12">
        <f t="shared" si="292"/>
        <v>2009.45</v>
      </c>
      <c r="AC326" s="18">
        <f t="shared" si="263"/>
        <v>13242.9</v>
      </c>
      <c r="AD326" s="17">
        <f t="shared" si="271"/>
        <v>13756.124</v>
      </c>
      <c r="AE326" s="17">
        <f t="shared" si="272"/>
        <v>14071.244</v>
      </c>
      <c r="AF326" s="19">
        <v>55</v>
      </c>
      <c r="AG326" s="13">
        <v>24</v>
      </c>
      <c r="AH326" s="13">
        <v>25</v>
      </c>
      <c r="AI326" s="13">
        <v>8</v>
      </c>
      <c r="AJ326" s="21">
        <v>43</v>
      </c>
      <c r="AK326" s="21">
        <v>4</v>
      </c>
      <c r="AL326" s="21">
        <v>2.5</v>
      </c>
      <c r="AM326" s="21">
        <v>4.2</v>
      </c>
      <c r="AN326" s="13">
        <v>3.4</v>
      </c>
      <c r="AO326" s="13">
        <v>5</v>
      </c>
      <c r="AP326" s="13">
        <v>35</v>
      </c>
      <c r="AQ326" s="11">
        <f t="shared" si="265"/>
        <v>12730</v>
      </c>
      <c r="AR326" s="13">
        <f t="shared" si="285"/>
        <v>828.344</v>
      </c>
      <c r="AS326" s="13">
        <f t="shared" si="286"/>
        <v>513.224</v>
      </c>
      <c r="AT326" s="1">
        <f t="shared" si="273"/>
        <v>85</v>
      </c>
      <c r="AU326" s="1">
        <f t="shared" si="274"/>
        <v>67</v>
      </c>
      <c r="AV326" s="1" t="str">
        <f t="shared" si="287"/>
        <v>125</v>
      </c>
      <c r="AW326" s="1">
        <f t="shared" si="275"/>
        <v>8375</v>
      </c>
      <c r="AX326" s="1">
        <f t="shared" si="276"/>
        <v>80</v>
      </c>
      <c r="AY326" s="1">
        <f t="shared" si="277"/>
        <v>66</v>
      </c>
      <c r="AZ326" s="1" t="str">
        <f t="shared" si="288"/>
        <v>119</v>
      </c>
      <c r="BA326" s="1">
        <f t="shared" si="278"/>
        <v>7854</v>
      </c>
      <c r="BB326" s="1">
        <f t="shared" si="279"/>
        <v>16229</v>
      </c>
      <c r="BC326" s="1">
        <f t="shared" si="280"/>
        <v>63</v>
      </c>
      <c r="BE326" s="1" t="str">
        <f t="shared" si="281"/>
        <v>320</v>
      </c>
      <c r="BI326" s="1">
        <f t="shared" si="282"/>
        <v>29791.9</v>
      </c>
      <c r="BJ326" s="1">
        <f t="shared" si="283"/>
        <v>30305.124</v>
      </c>
      <c r="BK326" s="1">
        <f t="shared" si="284"/>
        <v>30620.244</v>
      </c>
      <c r="BM326" s="1" t="e">
        <f>BI326*#REF!*BL326/1000</f>
        <v>#REF!</v>
      </c>
      <c r="BN326" s="1" t="e">
        <f>BJ326*#REF!*BL326/1000</f>
        <v>#REF!</v>
      </c>
      <c r="BO326" s="1" t="e">
        <f>BK326*#REF!*BL326/1000</f>
        <v>#REF!</v>
      </c>
      <c r="BP326" s="3">
        <v>0.59</v>
      </c>
      <c r="BR326" s="1">
        <f t="shared" si="289"/>
        <v>0</v>
      </c>
      <c r="BS326" s="1">
        <f t="shared" si="290"/>
        <v>0</v>
      </c>
      <c r="BT326" s="1">
        <f t="shared" si="291"/>
        <v>0</v>
      </c>
    </row>
    <row r="327" spans="1:72">
      <c r="A327" s="1">
        <v>324</v>
      </c>
      <c r="B327" s="8" t="s">
        <v>85</v>
      </c>
      <c r="D327" s="1">
        <v>12730</v>
      </c>
      <c r="F327" s="1">
        <v>85</v>
      </c>
      <c r="G327" s="1">
        <v>67</v>
      </c>
      <c r="H327" s="1">
        <v>80</v>
      </c>
      <c r="I327" s="1">
        <v>66</v>
      </c>
      <c r="J327" s="1">
        <v>107</v>
      </c>
      <c r="K327" s="1">
        <f t="shared" si="267"/>
        <v>16229</v>
      </c>
      <c r="L327" s="1">
        <f t="shared" si="268"/>
        <v>30834.9</v>
      </c>
      <c r="M327" s="1">
        <f t="shared" si="269"/>
        <v>31348.124</v>
      </c>
      <c r="N327" s="1">
        <f t="shared" si="270"/>
        <v>31663.244</v>
      </c>
      <c r="O327" s="1">
        <f>D327+2100</f>
        <v>14830</v>
      </c>
      <c r="P327" s="1">
        <v>2520</v>
      </c>
      <c r="Q327" s="1">
        <v>2000</v>
      </c>
      <c r="R327" s="11" t="s">
        <v>81</v>
      </c>
      <c r="S327" s="13">
        <v>2598</v>
      </c>
      <c r="T327" s="13">
        <v>2225</v>
      </c>
      <c r="U327" s="13">
        <v>1738</v>
      </c>
      <c r="V327" s="14">
        <f t="shared" si="266"/>
        <v>6561</v>
      </c>
      <c r="W327" s="13">
        <f>1620*2</f>
        <v>3240</v>
      </c>
      <c r="X327" s="13">
        <v>142.5</v>
      </c>
      <c r="Y327" s="13">
        <v>147.5</v>
      </c>
      <c r="Z327" s="13">
        <v>80</v>
      </c>
      <c r="AA327" s="11">
        <f t="shared" si="264"/>
        <v>12730</v>
      </c>
      <c r="AB327" s="12">
        <f t="shared" si="292"/>
        <v>2009.45</v>
      </c>
      <c r="AC327" s="18">
        <f t="shared" si="263"/>
        <v>14114.9</v>
      </c>
      <c r="AD327" s="17">
        <f t="shared" si="271"/>
        <v>14628.124</v>
      </c>
      <c r="AE327" s="17">
        <f t="shared" si="272"/>
        <v>14943.244</v>
      </c>
      <c r="AF327" s="19">
        <v>55</v>
      </c>
      <c r="AG327" s="13">
        <v>24</v>
      </c>
      <c r="AH327" s="13">
        <v>25</v>
      </c>
      <c r="AI327" s="13">
        <v>8</v>
      </c>
      <c r="AJ327" s="21">
        <v>43</v>
      </c>
      <c r="AK327" s="21">
        <v>4</v>
      </c>
      <c r="AL327" s="21">
        <v>2.5</v>
      </c>
      <c r="AM327" s="21">
        <v>4.2</v>
      </c>
      <c r="AN327" s="13">
        <v>3.4</v>
      </c>
      <c r="AO327" s="13">
        <v>5</v>
      </c>
      <c r="AP327" s="13">
        <v>35</v>
      </c>
      <c r="AQ327" s="11">
        <f t="shared" si="265"/>
        <v>12730</v>
      </c>
      <c r="AR327" s="13">
        <f t="shared" si="285"/>
        <v>828.344</v>
      </c>
      <c r="AS327" s="13">
        <f t="shared" si="286"/>
        <v>513.224</v>
      </c>
      <c r="AT327" s="1">
        <f t="shared" si="273"/>
        <v>85</v>
      </c>
      <c r="AU327" s="1">
        <f t="shared" si="274"/>
        <v>67</v>
      </c>
      <c r="AV327" s="1" t="str">
        <f t="shared" si="287"/>
        <v>125</v>
      </c>
      <c r="AW327" s="1">
        <f t="shared" si="275"/>
        <v>8375</v>
      </c>
      <c r="AX327" s="1">
        <f t="shared" si="276"/>
        <v>80</v>
      </c>
      <c r="AY327" s="1">
        <f t="shared" si="277"/>
        <v>66</v>
      </c>
      <c r="AZ327" s="1" t="str">
        <f t="shared" si="288"/>
        <v>119</v>
      </c>
      <c r="BA327" s="1">
        <f t="shared" si="278"/>
        <v>7854</v>
      </c>
      <c r="BB327" s="1">
        <f t="shared" si="279"/>
        <v>16229</v>
      </c>
      <c r="BC327" s="1">
        <f t="shared" si="280"/>
        <v>107</v>
      </c>
      <c r="BE327" s="1" t="str">
        <f t="shared" si="281"/>
        <v>491</v>
      </c>
      <c r="BI327" s="1">
        <f t="shared" si="282"/>
        <v>30834.9</v>
      </c>
      <c r="BJ327" s="1">
        <f t="shared" si="283"/>
        <v>31348.124</v>
      </c>
      <c r="BK327" s="1">
        <f t="shared" si="284"/>
        <v>31663.244</v>
      </c>
      <c r="BM327" s="1" t="e">
        <f>BI327*#REF!*BL327/1000</f>
        <v>#REF!</v>
      </c>
      <c r="BN327" s="1" t="e">
        <f>BJ327*#REF!*BL327/1000</f>
        <v>#REF!</v>
      </c>
      <c r="BO327" s="1" t="e">
        <f>BK327*#REF!*BL327/1000</f>
        <v>#REF!</v>
      </c>
      <c r="BP327" s="3">
        <v>0.58</v>
      </c>
      <c r="BR327" s="1">
        <f t="shared" si="289"/>
        <v>0</v>
      </c>
      <c r="BS327" s="1">
        <f t="shared" si="290"/>
        <v>0</v>
      </c>
      <c r="BT327" s="1">
        <f t="shared" si="291"/>
        <v>0</v>
      </c>
    </row>
    <row r="328" spans="1:72">
      <c r="A328" s="1">
        <v>325</v>
      </c>
      <c r="B328" s="8" t="s">
        <v>85</v>
      </c>
      <c r="D328" s="1">
        <v>12730</v>
      </c>
      <c r="F328" s="1">
        <v>85</v>
      </c>
      <c r="G328" s="1">
        <v>67</v>
      </c>
      <c r="H328" s="1">
        <v>80</v>
      </c>
      <c r="I328" s="1">
        <v>66</v>
      </c>
      <c r="J328" s="1">
        <v>107</v>
      </c>
      <c r="K328" s="1">
        <f t="shared" si="267"/>
        <v>16229</v>
      </c>
      <c r="L328" s="1">
        <f t="shared" si="268"/>
        <v>31054.9</v>
      </c>
      <c r="M328" s="1">
        <f t="shared" si="269"/>
        <v>31568.124</v>
      </c>
      <c r="N328" s="1">
        <f t="shared" si="270"/>
        <v>31883.244</v>
      </c>
      <c r="O328" s="1">
        <f>D328+2100</f>
        <v>14830</v>
      </c>
      <c r="P328" s="1">
        <v>2520</v>
      </c>
      <c r="Q328" s="1">
        <v>2000</v>
      </c>
      <c r="R328" s="11" t="s">
        <v>86</v>
      </c>
      <c r="S328" s="13">
        <v>2598</v>
      </c>
      <c r="T328" s="13">
        <v>2225</v>
      </c>
      <c r="U328" s="13">
        <v>1738</v>
      </c>
      <c r="V328" s="14">
        <f t="shared" si="266"/>
        <v>6561</v>
      </c>
      <c r="W328" s="13">
        <f>1730*2</f>
        <v>3460</v>
      </c>
      <c r="X328" s="13">
        <v>142.5</v>
      </c>
      <c r="Y328" s="13">
        <v>147.5</v>
      </c>
      <c r="Z328" s="13">
        <v>80</v>
      </c>
      <c r="AA328" s="11">
        <f t="shared" si="264"/>
        <v>12730</v>
      </c>
      <c r="AB328" s="12">
        <f t="shared" si="292"/>
        <v>2009.45</v>
      </c>
      <c r="AC328" s="18">
        <f t="shared" si="263"/>
        <v>14334.9</v>
      </c>
      <c r="AD328" s="17">
        <f t="shared" si="271"/>
        <v>14848.124</v>
      </c>
      <c r="AE328" s="17">
        <f t="shared" si="272"/>
        <v>15163.244</v>
      </c>
      <c r="AF328" s="19">
        <v>55</v>
      </c>
      <c r="AG328" s="13">
        <v>24</v>
      </c>
      <c r="AH328" s="13">
        <v>25</v>
      </c>
      <c r="AI328" s="13">
        <v>8</v>
      </c>
      <c r="AJ328" s="21">
        <v>43</v>
      </c>
      <c r="AK328" s="21">
        <v>4</v>
      </c>
      <c r="AL328" s="21">
        <v>2.5</v>
      </c>
      <c r="AM328" s="21">
        <v>4.2</v>
      </c>
      <c r="AN328" s="13">
        <v>3.4</v>
      </c>
      <c r="AO328" s="13">
        <v>5</v>
      </c>
      <c r="AP328" s="13">
        <v>35</v>
      </c>
      <c r="AQ328" s="11">
        <f t="shared" si="265"/>
        <v>12730</v>
      </c>
      <c r="AR328" s="13">
        <f t="shared" si="285"/>
        <v>828.344</v>
      </c>
      <c r="AS328" s="13">
        <f t="shared" si="286"/>
        <v>513.224</v>
      </c>
      <c r="AT328" s="1">
        <f t="shared" si="273"/>
        <v>85</v>
      </c>
      <c r="AU328" s="1">
        <f t="shared" si="274"/>
        <v>67</v>
      </c>
      <c r="AV328" s="1" t="str">
        <f t="shared" si="287"/>
        <v>125</v>
      </c>
      <c r="AW328" s="1">
        <f t="shared" si="275"/>
        <v>8375</v>
      </c>
      <c r="AX328" s="1">
        <f t="shared" si="276"/>
        <v>80</v>
      </c>
      <c r="AY328" s="1">
        <f t="shared" si="277"/>
        <v>66</v>
      </c>
      <c r="AZ328" s="1" t="str">
        <f t="shared" si="288"/>
        <v>119</v>
      </c>
      <c r="BA328" s="1">
        <f t="shared" si="278"/>
        <v>7854</v>
      </c>
      <c r="BB328" s="1">
        <f t="shared" si="279"/>
        <v>16229</v>
      </c>
      <c r="BC328" s="1">
        <f t="shared" si="280"/>
        <v>107</v>
      </c>
      <c r="BE328" s="1" t="str">
        <f t="shared" si="281"/>
        <v>491</v>
      </c>
      <c r="BI328" s="1">
        <f t="shared" si="282"/>
        <v>31054.9</v>
      </c>
      <c r="BJ328" s="1">
        <f t="shared" si="283"/>
        <v>31568.124</v>
      </c>
      <c r="BK328" s="1">
        <f t="shared" si="284"/>
        <v>31883.244</v>
      </c>
      <c r="BM328" s="1" t="e">
        <f>BI328*#REF!*BL328/1000</f>
        <v>#REF!</v>
      </c>
      <c r="BN328" s="1" t="e">
        <f>BJ328*#REF!*BL328/1000</f>
        <v>#REF!</v>
      </c>
      <c r="BO328" s="1" t="e">
        <f>BK328*#REF!*BL328/1000</f>
        <v>#REF!</v>
      </c>
      <c r="BP328" s="3">
        <v>0.56</v>
      </c>
      <c r="BR328" s="1">
        <f t="shared" si="289"/>
        <v>0</v>
      </c>
      <c r="BS328" s="1">
        <f t="shared" si="290"/>
        <v>0</v>
      </c>
      <c r="BT328" s="1">
        <f t="shared" si="291"/>
        <v>0</v>
      </c>
    </row>
    <row r="329" spans="1:72">
      <c r="A329" s="1">
        <v>326</v>
      </c>
      <c r="B329" s="8" t="s">
        <v>85</v>
      </c>
      <c r="D329" s="1">
        <v>12730</v>
      </c>
      <c r="F329" s="1">
        <v>85</v>
      </c>
      <c r="G329" s="1">
        <v>67</v>
      </c>
      <c r="H329" s="1">
        <v>80</v>
      </c>
      <c r="I329" s="1">
        <v>66</v>
      </c>
      <c r="J329" s="1">
        <v>63</v>
      </c>
      <c r="K329" s="1">
        <f t="shared" si="267"/>
        <v>16229</v>
      </c>
      <c r="L329" s="1">
        <f t="shared" si="268"/>
        <v>31398.56</v>
      </c>
      <c r="M329" s="1">
        <f t="shared" si="269"/>
        <v>31911.784</v>
      </c>
      <c r="N329" s="1">
        <f t="shared" si="270"/>
        <v>32226.904</v>
      </c>
      <c r="O329" s="1">
        <f>D329+2100</f>
        <v>14830</v>
      </c>
      <c r="P329" s="1">
        <v>2520</v>
      </c>
      <c r="Q329" s="1">
        <v>2000</v>
      </c>
      <c r="R329" s="11" t="s">
        <v>83</v>
      </c>
      <c r="S329" s="13">
        <v>2752</v>
      </c>
      <c r="T329" s="13">
        <v>2596</v>
      </c>
      <c r="U329" s="13">
        <v>1995</v>
      </c>
      <c r="V329" s="14">
        <f t="shared" si="266"/>
        <v>7343</v>
      </c>
      <c r="W329" s="13">
        <v>2800</v>
      </c>
      <c r="X329" s="13">
        <v>157</v>
      </c>
      <c r="Y329" s="13">
        <v>147.5</v>
      </c>
      <c r="Z329" s="13">
        <v>80</v>
      </c>
      <c r="AA329" s="11">
        <f t="shared" si="264"/>
        <v>12730</v>
      </c>
      <c r="AB329" s="12">
        <f t="shared" si="292"/>
        <v>2205.78</v>
      </c>
      <c r="AC329" s="18">
        <f t="shared" si="263"/>
        <v>14849.56</v>
      </c>
      <c r="AD329" s="17">
        <f t="shared" si="271"/>
        <v>15362.784</v>
      </c>
      <c r="AE329" s="17">
        <f t="shared" si="272"/>
        <v>15677.904</v>
      </c>
      <c r="AF329" s="19">
        <v>55</v>
      </c>
      <c r="AG329" s="13">
        <v>24</v>
      </c>
      <c r="AH329" s="13">
        <v>25</v>
      </c>
      <c r="AI329" s="13">
        <v>8</v>
      </c>
      <c r="AJ329" s="21">
        <v>43</v>
      </c>
      <c r="AK329" s="21">
        <v>4</v>
      </c>
      <c r="AL329" s="21">
        <v>2.5</v>
      </c>
      <c r="AM329" s="21">
        <v>4.2</v>
      </c>
      <c r="AN329" s="13">
        <v>3.4</v>
      </c>
      <c r="AO329" s="13">
        <v>5</v>
      </c>
      <c r="AP329" s="13">
        <v>35</v>
      </c>
      <c r="AQ329" s="11">
        <f t="shared" si="265"/>
        <v>12730</v>
      </c>
      <c r="AR329" s="13">
        <f t="shared" si="285"/>
        <v>828.344</v>
      </c>
      <c r="AS329" s="13">
        <f t="shared" si="286"/>
        <v>513.224</v>
      </c>
      <c r="AT329" s="1">
        <f t="shared" si="273"/>
        <v>85</v>
      </c>
      <c r="AU329" s="1">
        <f t="shared" si="274"/>
        <v>67</v>
      </c>
      <c r="AV329" s="1" t="str">
        <f t="shared" si="287"/>
        <v>125</v>
      </c>
      <c r="AW329" s="1">
        <f t="shared" si="275"/>
        <v>8375</v>
      </c>
      <c r="AX329" s="1">
        <f t="shared" si="276"/>
        <v>80</v>
      </c>
      <c r="AY329" s="1">
        <f t="shared" si="277"/>
        <v>66</v>
      </c>
      <c r="AZ329" s="1" t="str">
        <f t="shared" si="288"/>
        <v>119</v>
      </c>
      <c r="BA329" s="1">
        <f t="shared" si="278"/>
        <v>7854</v>
      </c>
      <c r="BB329" s="1">
        <f t="shared" si="279"/>
        <v>16229</v>
      </c>
      <c r="BC329" s="1">
        <f t="shared" si="280"/>
        <v>63</v>
      </c>
      <c r="BE329" s="1" t="str">
        <f t="shared" si="281"/>
        <v>320</v>
      </c>
      <c r="BI329" s="1">
        <f t="shared" si="282"/>
        <v>31398.56</v>
      </c>
      <c r="BJ329" s="1">
        <f t="shared" si="283"/>
        <v>31911.784</v>
      </c>
      <c r="BK329" s="1">
        <f t="shared" si="284"/>
        <v>32226.904</v>
      </c>
      <c r="BM329" s="1" t="e">
        <f>BI329*#REF!*BL329/1000</f>
        <v>#REF!</v>
      </c>
      <c r="BN329" s="1" t="e">
        <f>BJ329*#REF!*BL329/1000</f>
        <v>#REF!</v>
      </c>
      <c r="BO329" s="1" t="e">
        <f>BK329*#REF!*BL329/1000</f>
        <v>#REF!</v>
      </c>
      <c r="BP329" s="3">
        <v>0.55</v>
      </c>
      <c r="BR329" s="1">
        <f t="shared" si="289"/>
        <v>0</v>
      </c>
      <c r="BS329" s="1">
        <f t="shared" si="290"/>
        <v>0</v>
      </c>
      <c r="BT329" s="1">
        <f t="shared" si="291"/>
        <v>0</v>
      </c>
    </row>
    <row r="330" spans="1:72">
      <c r="A330" s="1">
        <v>327</v>
      </c>
      <c r="B330" s="8" t="s">
        <v>85</v>
      </c>
      <c r="D330" s="1">
        <v>12730</v>
      </c>
      <c r="F330" s="1">
        <v>85</v>
      </c>
      <c r="G330" s="1">
        <v>67</v>
      </c>
      <c r="H330" s="1">
        <v>80</v>
      </c>
      <c r="I330" s="1">
        <v>66</v>
      </c>
      <c r="J330" s="1">
        <v>107</v>
      </c>
      <c r="K330" s="1">
        <f t="shared" si="267"/>
        <v>16229</v>
      </c>
      <c r="L330" s="1">
        <f t="shared" si="268"/>
        <v>33137.56</v>
      </c>
      <c r="M330" s="1">
        <f t="shared" si="269"/>
        <v>33650.784</v>
      </c>
      <c r="N330" s="1">
        <f t="shared" si="270"/>
        <v>33965.904</v>
      </c>
      <c r="O330" s="1">
        <f>D330+2100</f>
        <v>14830</v>
      </c>
      <c r="P330" s="1">
        <v>2520</v>
      </c>
      <c r="Q330" s="1">
        <v>2000</v>
      </c>
      <c r="R330" s="11" t="s">
        <v>87</v>
      </c>
      <c r="S330" s="13">
        <v>2752</v>
      </c>
      <c r="T330" s="13">
        <v>2596</v>
      </c>
      <c r="U330" s="13">
        <v>1995</v>
      </c>
      <c r="V330" s="14">
        <f t="shared" si="266"/>
        <v>7343</v>
      </c>
      <c r="W330" s="13">
        <f>2184*2</f>
        <v>4368</v>
      </c>
      <c r="X330" s="13">
        <v>157</v>
      </c>
      <c r="Y330" s="13">
        <v>147.5</v>
      </c>
      <c r="Z330" s="13">
        <v>80</v>
      </c>
      <c r="AA330" s="11">
        <f t="shared" si="264"/>
        <v>12730</v>
      </c>
      <c r="AB330" s="12">
        <f t="shared" si="292"/>
        <v>2205.78</v>
      </c>
      <c r="AC330" s="18">
        <f t="shared" si="263"/>
        <v>16417.56</v>
      </c>
      <c r="AD330" s="17">
        <f t="shared" si="271"/>
        <v>16930.784</v>
      </c>
      <c r="AE330" s="17">
        <f t="shared" si="272"/>
        <v>17245.904</v>
      </c>
      <c r="AF330" s="19">
        <v>55</v>
      </c>
      <c r="AG330" s="13">
        <v>24</v>
      </c>
      <c r="AH330" s="13">
        <v>25</v>
      </c>
      <c r="AI330" s="13">
        <v>8</v>
      </c>
      <c r="AJ330" s="21">
        <v>43</v>
      </c>
      <c r="AK330" s="21">
        <v>4</v>
      </c>
      <c r="AL330" s="21">
        <v>2.5</v>
      </c>
      <c r="AM330" s="21">
        <v>4.2</v>
      </c>
      <c r="AN330" s="13">
        <v>3.4</v>
      </c>
      <c r="AO330" s="13">
        <v>5</v>
      </c>
      <c r="AP330" s="13">
        <v>35</v>
      </c>
      <c r="AQ330" s="11">
        <f t="shared" si="265"/>
        <v>12730</v>
      </c>
      <c r="AR330" s="13">
        <f t="shared" si="285"/>
        <v>828.344</v>
      </c>
      <c r="AS330" s="13">
        <f t="shared" si="286"/>
        <v>513.224</v>
      </c>
      <c r="AT330" s="1">
        <f t="shared" si="273"/>
        <v>85</v>
      </c>
      <c r="AU330" s="1">
        <f t="shared" si="274"/>
        <v>67</v>
      </c>
      <c r="AV330" s="1" t="str">
        <f t="shared" si="287"/>
        <v>125</v>
      </c>
      <c r="AW330" s="1">
        <f t="shared" si="275"/>
        <v>8375</v>
      </c>
      <c r="AX330" s="1">
        <f t="shared" si="276"/>
        <v>80</v>
      </c>
      <c r="AY330" s="1">
        <f t="shared" si="277"/>
        <v>66</v>
      </c>
      <c r="AZ330" s="1" t="str">
        <f t="shared" si="288"/>
        <v>119</v>
      </c>
      <c r="BA330" s="1">
        <f t="shared" si="278"/>
        <v>7854</v>
      </c>
      <c r="BB330" s="1">
        <f t="shared" si="279"/>
        <v>16229</v>
      </c>
      <c r="BC330" s="1">
        <f t="shared" si="280"/>
        <v>107</v>
      </c>
      <c r="BE330" s="1" t="str">
        <f t="shared" si="281"/>
        <v>491</v>
      </c>
      <c r="BI330" s="1">
        <f t="shared" si="282"/>
        <v>33137.56</v>
      </c>
      <c r="BJ330" s="1">
        <f t="shared" si="283"/>
        <v>33650.784</v>
      </c>
      <c r="BK330" s="1">
        <f t="shared" si="284"/>
        <v>33965.904</v>
      </c>
      <c r="BM330" s="1" t="e">
        <f>BI330*#REF!*BL330/1000</f>
        <v>#REF!</v>
      </c>
      <c r="BN330" s="1" t="e">
        <f>BJ330*#REF!*BL330/1000</f>
        <v>#REF!</v>
      </c>
      <c r="BO330" s="1" t="e">
        <f>BK330*#REF!*BL330/1000</f>
        <v>#REF!</v>
      </c>
      <c r="BP330" s="3">
        <v>0.54</v>
      </c>
      <c r="BR330" s="1">
        <f t="shared" si="289"/>
        <v>0</v>
      </c>
      <c r="BS330" s="1">
        <f t="shared" si="290"/>
        <v>0</v>
      </c>
      <c r="BT330" s="1">
        <f t="shared" si="291"/>
        <v>0</v>
      </c>
    </row>
    <row r="331" spans="1:72">
      <c r="A331" s="1">
        <v>328</v>
      </c>
      <c r="B331" s="8" t="s">
        <v>85</v>
      </c>
      <c r="D331" s="1">
        <v>12730</v>
      </c>
      <c r="F331" s="1">
        <v>85</v>
      </c>
      <c r="G331" s="1">
        <v>67</v>
      </c>
      <c r="H331" s="1">
        <v>80</v>
      </c>
      <c r="I331" s="1">
        <v>66</v>
      </c>
      <c r="J331" s="1">
        <v>107</v>
      </c>
      <c r="K331" s="1">
        <f t="shared" si="267"/>
        <v>16229</v>
      </c>
      <c r="L331" s="1">
        <f t="shared" si="268"/>
        <v>33489.56</v>
      </c>
      <c r="M331" s="1">
        <f t="shared" si="269"/>
        <v>34002.784</v>
      </c>
      <c r="N331" s="1">
        <f t="shared" si="270"/>
        <v>34317.904</v>
      </c>
      <c r="O331" s="1">
        <f>D331+2100</f>
        <v>14830</v>
      </c>
      <c r="P331" s="1">
        <v>2520</v>
      </c>
      <c r="Q331" s="1">
        <v>2000</v>
      </c>
      <c r="R331" s="11" t="s">
        <v>82</v>
      </c>
      <c r="S331" s="13">
        <v>2752</v>
      </c>
      <c r="T331" s="13">
        <v>2596</v>
      </c>
      <c r="U331" s="13">
        <v>1995</v>
      </c>
      <c r="V331" s="14">
        <f t="shared" si="266"/>
        <v>7343</v>
      </c>
      <c r="W331" s="13">
        <f>2360*2</f>
        <v>4720</v>
      </c>
      <c r="X331" s="13">
        <v>157</v>
      </c>
      <c r="Y331" s="13">
        <v>147.5</v>
      </c>
      <c r="Z331" s="13">
        <v>80</v>
      </c>
      <c r="AA331" s="11">
        <f t="shared" si="264"/>
        <v>12730</v>
      </c>
      <c r="AB331" s="12">
        <f t="shared" si="292"/>
        <v>2205.78</v>
      </c>
      <c r="AC331" s="18">
        <f t="shared" si="263"/>
        <v>16769.56</v>
      </c>
      <c r="AD331" s="17">
        <f t="shared" si="271"/>
        <v>17282.784</v>
      </c>
      <c r="AE331" s="17">
        <f t="shared" si="272"/>
        <v>17597.904</v>
      </c>
      <c r="AF331" s="19">
        <v>55</v>
      </c>
      <c r="AG331" s="13">
        <v>24</v>
      </c>
      <c r="AH331" s="13">
        <v>25</v>
      </c>
      <c r="AI331" s="13">
        <v>8</v>
      </c>
      <c r="AJ331" s="21">
        <v>43</v>
      </c>
      <c r="AK331" s="21">
        <v>4</v>
      </c>
      <c r="AL331" s="21">
        <v>2.5</v>
      </c>
      <c r="AM331" s="21">
        <v>4.2</v>
      </c>
      <c r="AN331" s="13">
        <v>3.4</v>
      </c>
      <c r="AO331" s="13">
        <v>5</v>
      </c>
      <c r="AP331" s="13">
        <v>35</v>
      </c>
      <c r="AQ331" s="11">
        <f t="shared" si="265"/>
        <v>12730</v>
      </c>
      <c r="AR331" s="13">
        <f t="shared" si="285"/>
        <v>828.344</v>
      </c>
      <c r="AS331" s="13">
        <f t="shared" si="286"/>
        <v>513.224</v>
      </c>
      <c r="AT331" s="1">
        <f t="shared" si="273"/>
        <v>85</v>
      </c>
      <c r="AU331" s="1">
        <f t="shared" si="274"/>
        <v>67</v>
      </c>
      <c r="AV331" s="1" t="str">
        <f t="shared" si="287"/>
        <v>125</v>
      </c>
      <c r="AW331" s="1">
        <f t="shared" si="275"/>
        <v>8375</v>
      </c>
      <c r="AX331" s="1">
        <f t="shared" si="276"/>
        <v>80</v>
      </c>
      <c r="AY331" s="1">
        <f t="shared" si="277"/>
        <v>66</v>
      </c>
      <c r="AZ331" s="1" t="str">
        <f t="shared" si="288"/>
        <v>119</v>
      </c>
      <c r="BA331" s="1">
        <f t="shared" si="278"/>
        <v>7854</v>
      </c>
      <c r="BB331" s="1">
        <f t="shared" si="279"/>
        <v>16229</v>
      </c>
      <c r="BC331" s="1">
        <f t="shared" si="280"/>
        <v>107</v>
      </c>
      <c r="BE331" s="1" t="str">
        <f t="shared" si="281"/>
        <v>491</v>
      </c>
      <c r="BI331" s="1">
        <f t="shared" si="282"/>
        <v>33489.56</v>
      </c>
      <c r="BJ331" s="1">
        <f t="shared" si="283"/>
        <v>34002.784</v>
      </c>
      <c r="BK331" s="1">
        <f t="shared" si="284"/>
        <v>34317.904</v>
      </c>
      <c r="BM331" s="1" t="e">
        <f>BI331*#REF!*BL331/1000</f>
        <v>#REF!</v>
      </c>
      <c r="BN331" s="1" t="e">
        <f>BJ331*#REF!*BL331/1000</f>
        <v>#REF!</v>
      </c>
      <c r="BO331" s="1" t="e">
        <f>BK331*#REF!*BL331/1000</f>
        <v>#REF!</v>
      </c>
      <c r="BP331" s="3">
        <v>0.51</v>
      </c>
      <c r="BR331" s="1">
        <f t="shared" si="289"/>
        <v>0</v>
      </c>
      <c r="BS331" s="1">
        <f t="shared" si="290"/>
        <v>0</v>
      </c>
      <c r="BT331" s="1">
        <f t="shared" si="291"/>
        <v>0</v>
      </c>
    </row>
    <row r="332" customHeight="1" spans="1:72">
      <c r="A332" s="1">
        <v>329</v>
      </c>
      <c r="B332" s="8" t="s">
        <v>88</v>
      </c>
      <c r="C332" s="1">
        <v>400</v>
      </c>
      <c r="D332" s="1">
        <v>8640</v>
      </c>
      <c r="F332" s="1">
        <v>85</v>
      </c>
      <c r="G332" s="1">
        <v>38</v>
      </c>
      <c r="H332" s="1">
        <v>80</v>
      </c>
      <c r="I332" s="1">
        <v>37</v>
      </c>
      <c r="J332" s="1">
        <v>63</v>
      </c>
      <c r="K332" s="1">
        <f t="shared" si="267"/>
        <v>10324.5</v>
      </c>
      <c r="L332" s="1">
        <f t="shared" si="268"/>
        <v>23961</v>
      </c>
      <c r="M332" s="1">
        <f t="shared" si="269"/>
        <v>24375.972</v>
      </c>
      <c r="N332" s="1">
        <f t="shared" si="270"/>
        <v>24592.932</v>
      </c>
      <c r="O332" s="1">
        <f>D332+2300</f>
        <v>10940</v>
      </c>
      <c r="P332" s="1">
        <v>2420</v>
      </c>
      <c r="Q332" s="1">
        <v>2400</v>
      </c>
      <c r="R332" s="11" t="s">
        <v>78</v>
      </c>
      <c r="S332" s="13">
        <v>2710</v>
      </c>
      <c r="T332" s="13">
        <v>2501</v>
      </c>
      <c r="U332" s="13">
        <v>2246</v>
      </c>
      <c r="V332" s="14">
        <f t="shared" si="266"/>
        <v>7457</v>
      </c>
      <c r="W332" s="13">
        <v>2000</v>
      </c>
      <c r="X332" s="13">
        <f>350/2</f>
        <v>175</v>
      </c>
      <c r="Y332" s="13">
        <v>196</v>
      </c>
      <c r="Z332" s="13">
        <v>80</v>
      </c>
      <c r="AA332" s="11">
        <f t="shared" si="264"/>
        <v>8640</v>
      </c>
      <c r="AB332" s="12">
        <f t="shared" si="292"/>
        <v>1733.75</v>
      </c>
      <c r="AC332" s="18">
        <f>V332+AB332*2+W332+Y333*2</f>
        <v>13316.5</v>
      </c>
      <c r="AD332" s="17">
        <f t="shared" ref="AD332:AD387" si="293">V332+AB332*2+W332+Y332*2+AS332</f>
        <v>13731.472</v>
      </c>
      <c r="AE332" s="17">
        <f t="shared" ref="AE332:AE387" si="294">V332+AB332*2+W332+Y332*2+AR332</f>
        <v>13948.432</v>
      </c>
      <c r="AF332" s="19">
        <v>55</v>
      </c>
      <c r="AG332" s="13">
        <v>24</v>
      </c>
      <c r="AH332" s="13">
        <v>25</v>
      </c>
      <c r="AI332" s="13">
        <v>6</v>
      </c>
      <c r="AJ332" s="21">
        <v>40</v>
      </c>
      <c r="AK332" s="21">
        <v>4</v>
      </c>
      <c r="AL332" s="21">
        <v>2.5</v>
      </c>
      <c r="AM332" s="21">
        <v>4.2</v>
      </c>
      <c r="AN332" s="13">
        <v>3.4</v>
      </c>
      <c r="AO332" s="13">
        <v>5</v>
      </c>
      <c r="AP332" s="13">
        <v>35</v>
      </c>
      <c r="AQ332" s="11">
        <f t="shared" si="265"/>
        <v>8640</v>
      </c>
      <c r="AR332" s="13">
        <f t="shared" si="285"/>
        <v>631.932</v>
      </c>
      <c r="AS332" s="13">
        <f t="shared" si="286"/>
        <v>414.972</v>
      </c>
      <c r="AT332" s="1">
        <f t="shared" ref="AT332:AT387" si="295">F332</f>
        <v>85</v>
      </c>
      <c r="AU332" s="1">
        <f t="shared" ref="AU332:AU387" si="296">G332</f>
        <v>38</v>
      </c>
      <c r="AV332" s="1" t="str">
        <f>IF(AT332=85,"131",IF(AT332=95,"140"))</f>
        <v>131</v>
      </c>
      <c r="AW332" s="1">
        <f t="shared" ref="AW332:AW387" si="297">AU332*AV332</f>
        <v>4978</v>
      </c>
      <c r="AX332" s="1">
        <f t="shared" ref="AX332:AX387" si="298">H332</f>
        <v>80</v>
      </c>
      <c r="AY332" s="1">
        <f t="shared" ref="AY332:AY387" si="299">I332</f>
        <v>37</v>
      </c>
      <c r="AZ332" s="1" t="str">
        <f>IF(AX332=80,"144.5")</f>
        <v>144.5</v>
      </c>
      <c r="BA332" s="1">
        <f t="shared" ref="BA332:BA387" si="300">AZ332*AY332</f>
        <v>5346.5</v>
      </c>
      <c r="BB332" s="1">
        <f t="shared" ref="BB332:BB387" si="301">BA332+AW332</f>
        <v>10324.5</v>
      </c>
      <c r="BC332" s="1">
        <f t="shared" ref="BC332:BC387" si="302">J332</f>
        <v>63</v>
      </c>
      <c r="BE332" s="1" t="str">
        <f t="shared" ref="BE332:BE387" si="303">IF(BC332=2.5,"92",IF(BC332=10,"147",IF(BC332=25,"182",IF(BC332=63,"320",IF(BC332=107,"491",IF(BC332=160,"520",IF(BC332=200,"600")))))))</f>
        <v>320</v>
      </c>
      <c r="BI332" s="1">
        <f t="shared" ref="BI332:BI387" si="304">BE332+BB332+AC332</f>
        <v>23961</v>
      </c>
      <c r="BJ332" s="1">
        <f t="shared" ref="BJ332:BJ387" si="305">BE332+BB332+AD332</f>
        <v>24375.972</v>
      </c>
      <c r="BK332" s="1">
        <f t="shared" ref="BK332:BK387" si="306">BE332+BB332+AE332</f>
        <v>24592.932</v>
      </c>
      <c r="BM332" s="1" t="e">
        <f>BI332*#REF!*BL332/1000</f>
        <v>#REF!</v>
      </c>
      <c r="BN332" s="1" t="e">
        <f>BJ332*#REF!*BL332/1000</f>
        <v>#REF!</v>
      </c>
      <c r="BO332" s="1" t="e">
        <f>BK332*#REF!*BL332/1000</f>
        <v>#REF!</v>
      </c>
      <c r="BP332" s="3">
        <v>0.51</v>
      </c>
      <c r="BR332" s="1">
        <f t="shared" si="289"/>
        <v>0</v>
      </c>
      <c r="BS332" s="1">
        <f t="shared" si="290"/>
        <v>0</v>
      </c>
      <c r="BT332" s="1">
        <f t="shared" si="291"/>
        <v>0</v>
      </c>
    </row>
    <row r="333" spans="1:72">
      <c r="A333" s="1">
        <v>330</v>
      </c>
      <c r="B333" s="8" t="s">
        <v>88</v>
      </c>
      <c r="D333" s="1">
        <v>8640</v>
      </c>
      <c r="F333" s="1">
        <v>85</v>
      </c>
      <c r="G333" s="1">
        <v>38</v>
      </c>
      <c r="H333" s="1">
        <v>80</v>
      </c>
      <c r="I333" s="1">
        <v>37</v>
      </c>
      <c r="J333" s="1">
        <v>63</v>
      </c>
      <c r="K333" s="1">
        <f t="shared" si="267"/>
        <v>10324.5</v>
      </c>
      <c r="L333" s="1">
        <f t="shared" si="268"/>
        <v>24329</v>
      </c>
      <c r="M333" s="1">
        <f t="shared" si="269"/>
        <v>24743.972</v>
      </c>
      <c r="N333" s="1">
        <f t="shared" si="270"/>
        <v>24960.932</v>
      </c>
      <c r="O333" s="1">
        <f t="shared" ref="O333:O396" si="307">D333+2300</f>
        <v>10940</v>
      </c>
      <c r="P333" s="1">
        <v>2420</v>
      </c>
      <c r="Q333" s="1">
        <v>2400</v>
      </c>
      <c r="R333" s="11" t="s">
        <v>80</v>
      </c>
      <c r="S333" s="13">
        <v>2710</v>
      </c>
      <c r="T333" s="13">
        <v>2501</v>
      </c>
      <c r="U333" s="13">
        <v>2246</v>
      </c>
      <c r="V333" s="14">
        <f t="shared" si="266"/>
        <v>7457</v>
      </c>
      <c r="W333" s="13">
        <f>1184*2</f>
        <v>2368</v>
      </c>
      <c r="X333" s="13">
        <f>350/2</f>
        <v>175</v>
      </c>
      <c r="Y333" s="13">
        <v>196</v>
      </c>
      <c r="Z333" s="13">
        <v>80</v>
      </c>
      <c r="AA333" s="11">
        <f t="shared" si="264"/>
        <v>8640</v>
      </c>
      <c r="AB333" s="12">
        <f t="shared" si="292"/>
        <v>1733.75</v>
      </c>
      <c r="AC333" s="18">
        <f>V333+AB333*2+W333+Y334*2</f>
        <v>13684.5</v>
      </c>
      <c r="AD333" s="17">
        <f t="shared" si="293"/>
        <v>14099.472</v>
      </c>
      <c r="AE333" s="17">
        <f t="shared" si="294"/>
        <v>14316.432</v>
      </c>
      <c r="AF333" s="19">
        <v>55</v>
      </c>
      <c r="AG333" s="13">
        <v>24</v>
      </c>
      <c r="AH333" s="13">
        <v>25</v>
      </c>
      <c r="AI333" s="13">
        <v>6</v>
      </c>
      <c r="AJ333" s="21">
        <v>40</v>
      </c>
      <c r="AK333" s="21">
        <v>4</v>
      </c>
      <c r="AL333" s="21">
        <v>2.5</v>
      </c>
      <c r="AM333" s="21">
        <v>4.2</v>
      </c>
      <c r="AN333" s="13">
        <v>3.4</v>
      </c>
      <c r="AO333" s="13">
        <v>5</v>
      </c>
      <c r="AP333" s="13">
        <v>35</v>
      </c>
      <c r="AQ333" s="11">
        <f t="shared" si="265"/>
        <v>8640</v>
      </c>
      <c r="AR333" s="13">
        <f t="shared" ref="AR333:AR388" si="308">(AQ333+1600)/1000*AN333*2+AF333+AG333+AH333+AI333+AJ333+AK333+AL333+AM333+AO333+AP333+(AQ333+400)/1000*10*4</f>
        <v>631.932</v>
      </c>
      <c r="AS333" s="13">
        <f t="shared" ref="AS333:AS388" si="309">(AQ333+1600)/1000*AN333*2+AF333+AG333+AH333+AI333+AJ333+AK333+AL333+AM333+AO333+AP333+(AQ333+400)/1000*4*4</f>
        <v>414.972</v>
      </c>
      <c r="AT333" s="1">
        <f t="shared" si="295"/>
        <v>85</v>
      </c>
      <c r="AU333" s="1">
        <f t="shared" si="296"/>
        <v>38</v>
      </c>
      <c r="AV333" s="1" t="str">
        <f t="shared" ref="AV333:AV387" si="310">IF(AT333=85,"131",IF(AT333=95,"140"))</f>
        <v>131</v>
      </c>
      <c r="AW333" s="1">
        <f t="shared" si="297"/>
        <v>4978</v>
      </c>
      <c r="AX333" s="1">
        <f t="shared" si="298"/>
        <v>80</v>
      </c>
      <c r="AY333" s="1">
        <f t="shared" si="299"/>
        <v>37</v>
      </c>
      <c r="AZ333" s="1" t="str">
        <f t="shared" ref="AZ333:AZ387" si="311">IF(AX333=80,"144.5")</f>
        <v>144.5</v>
      </c>
      <c r="BA333" s="1">
        <f t="shared" si="300"/>
        <v>5346.5</v>
      </c>
      <c r="BB333" s="1">
        <f t="shared" si="301"/>
        <v>10324.5</v>
      </c>
      <c r="BC333" s="1">
        <f t="shared" si="302"/>
        <v>63</v>
      </c>
      <c r="BE333" s="1" t="str">
        <f t="shared" si="303"/>
        <v>320</v>
      </c>
      <c r="BI333" s="1">
        <f t="shared" si="304"/>
        <v>24329</v>
      </c>
      <c r="BJ333" s="1">
        <f t="shared" si="305"/>
        <v>24743.972</v>
      </c>
      <c r="BK333" s="1">
        <f t="shared" si="306"/>
        <v>24960.932</v>
      </c>
      <c r="BM333" s="1" t="e">
        <f>BI333*#REF!*BL333/1000</f>
        <v>#REF!</v>
      </c>
      <c r="BN333" s="1" t="e">
        <f>BJ333*#REF!*BL333/1000</f>
        <v>#REF!</v>
      </c>
      <c r="BO333" s="1" t="e">
        <f>BK333*#REF!*BL333/1000</f>
        <v>#REF!</v>
      </c>
      <c r="BP333" s="3">
        <v>0.45</v>
      </c>
      <c r="BR333" s="1">
        <f t="shared" si="289"/>
        <v>0</v>
      </c>
      <c r="BS333" s="1">
        <f t="shared" si="290"/>
        <v>0</v>
      </c>
      <c r="BT333" s="1">
        <f t="shared" si="291"/>
        <v>0</v>
      </c>
    </row>
    <row r="334" spans="1:72">
      <c r="A334" s="1">
        <v>331</v>
      </c>
      <c r="B334" s="8" t="s">
        <v>88</v>
      </c>
      <c r="D334" s="1">
        <v>8640</v>
      </c>
      <c r="F334" s="1">
        <v>85</v>
      </c>
      <c r="G334" s="1">
        <v>38</v>
      </c>
      <c r="H334" s="1">
        <v>80</v>
      </c>
      <c r="I334" s="1">
        <v>37</v>
      </c>
      <c r="J334" s="1">
        <v>107</v>
      </c>
      <c r="K334" s="1">
        <f t="shared" si="267"/>
        <v>10324.5</v>
      </c>
      <c r="L334" s="1">
        <f t="shared" si="268"/>
        <v>25372</v>
      </c>
      <c r="M334" s="1">
        <f t="shared" si="269"/>
        <v>25786.972</v>
      </c>
      <c r="N334" s="1">
        <f t="shared" si="270"/>
        <v>26003.932</v>
      </c>
      <c r="O334" s="1">
        <f t="shared" si="307"/>
        <v>10940</v>
      </c>
      <c r="P334" s="1">
        <v>2420</v>
      </c>
      <c r="Q334" s="1">
        <v>2400</v>
      </c>
      <c r="R334" s="11" t="s">
        <v>89</v>
      </c>
      <c r="S334" s="13">
        <v>2710</v>
      </c>
      <c r="T334" s="13">
        <v>2501</v>
      </c>
      <c r="U334" s="13">
        <v>2246</v>
      </c>
      <c r="V334" s="14">
        <f t="shared" si="266"/>
        <v>7457</v>
      </c>
      <c r="W334" s="13">
        <f>1620*2</f>
        <v>3240</v>
      </c>
      <c r="X334" s="13">
        <f>350/2</f>
        <v>175</v>
      </c>
      <c r="Y334" s="13">
        <v>196</v>
      </c>
      <c r="Z334" s="13">
        <v>80</v>
      </c>
      <c r="AA334" s="11">
        <f t="shared" si="264"/>
        <v>8640</v>
      </c>
      <c r="AB334" s="12">
        <f t="shared" si="292"/>
        <v>1733.75</v>
      </c>
      <c r="AC334" s="18">
        <f>V334+AB334*2+W334+Y334*2</f>
        <v>14556.5</v>
      </c>
      <c r="AD334" s="17">
        <f t="shared" si="293"/>
        <v>14971.472</v>
      </c>
      <c r="AE334" s="17">
        <f t="shared" si="294"/>
        <v>15188.432</v>
      </c>
      <c r="AF334" s="19">
        <v>55</v>
      </c>
      <c r="AG334" s="13">
        <v>24</v>
      </c>
      <c r="AH334" s="13">
        <v>25</v>
      </c>
      <c r="AI334" s="13">
        <v>6</v>
      </c>
      <c r="AJ334" s="21">
        <v>40</v>
      </c>
      <c r="AK334" s="21">
        <v>4</v>
      </c>
      <c r="AL334" s="21">
        <v>2.5</v>
      </c>
      <c r="AM334" s="21">
        <v>4.2</v>
      </c>
      <c r="AN334" s="13">
        <v>3.4</v>
      </c>
      <c r="AO334" s="13">
        <v>5</v>
      </c>
      <c r="AP334" s="13">
        <v>35</v>
      </c>
      <c r="AQ334" s="11">
        <f t="shared" si="265"/>
        <v>8640</v>
      </c>
      <c r="AR334" s="13">
        <f t="shared" si="308"/>
        <v>631.932</v>
      </c>
      <c r="AS334" s="13">
        <f t="shared" si="309"/>
        <v>414.972</v>
      </c>
      <c r="AT334" s="1">
        <f t="shared" si="295"/>
        <v>85</v>
      </c>
      <c r="AU334" s="1">
        <f t="shared" si="296"/>
        <v>38</v>
      </c>
      <c r="AV334" s="1" t="str">
        <f t="shared" si="310"/>
        <v>131</v>
      </c>
      <c r="AW334" s="1">
        <f t="shared" si="297"/>
        <v>4978</v>
      </c>
      <c r="AX334" s="1">
        <f t="shared" si="298"/>
        <v>80</v>
      </c>
      <c r="AY334" s="1">
        <f t="shared" si="299"/>
        <v>37</v>
      </c>
      <c r="AZ334" s="1" t="str">
        <f t="shared" si="311"/>
        <v>144.5</v>
      </c>
      <c r="BA334" s="1">
        <f t="shared" si="300"/>
        <v>5346.5</v>
      </c>
      <c r="BB334" s="1">
        <f t="shared" si="301"/>
        <v>10324.5</v>
      </c>
      <c r="BC334" s="1">
        <f t="shared" si="302"/>
        <v>107</v>
      </c>
      <c r="BE334" s="1" t="str">
        <f t="shared" si="303"/>
        <v>491</v>
      </c>
      <c r="BI334" s="1">
        <f t="shared" si="304"/>
        <v>25372</v>
      </c>
      <c r="BJ334" s="1">
        <f t="shared" si="305"/>
        <v>25786.972</v>
      </c>
      <c r="BK334" s="1">
        <f t="shared" si="306"/>
        <v>26003.932</v>
      </c>
      <c r="BM334" s="1" t="e">
        <f>BI334*#REF!*BL334/1000</f>
        <v>#REF!</v>
      </c>
      <c r="BN334" s="1" t="e">
        <f>BJ334*#REF!*BL334/1000</f>
        <v>#REF!</v>
      </c>
      <c r="BO334" s="1" t="e">
        <f>BK334*#REF!*BL334/1000</f>
        <v>#REF!</v>
      </c>
      <c r="BP334" s="3">
        <v>0.45</v>
      </c>
      <c r="BR334" s="1">
        <f t="shared" si="289"/>
        <v>0</v>
      </c>
      <c r="BS334" s="1">
        <f t="shared" si="290"/>
        <v>0</v>
      </c>
      <c r="BT334" s="1">
        <f t="shared" si="291"/>
        <v>0</v>
      </c>
    </row>
    <row r="335" spans="1:72">
      <c r="A335" s="1">
        <v>332</v>
      </c>
      <c r="B335" s="8" t="s">
        <v>88</v>
      </c>
      <c r="D335" s="1">
        <v>8640</v>
      </c>
      <c r="F335" s="1">
        <v>85</v>
      </c>
      <c r="G335" s="1">
        <v>38</v>
      </c>
      <c r="H335" s="1">
        <v>80</v>
      </c>
      <c r="I335" s="1">
        <v>37</v>
      </c>
      <c r="J335" s="1">
        <v>107</v>
      </c>
      <c r="K335" s="1">
        <f t="shared" si="267"/>
        <v>10324.5</v>
      </c>
      <c r="L335" s="1">
        <f t="shared" si="268"/>
        <v>25592</v>
      </c>
      <c r="M335" s="1">
        <f t="shared" si="269"/>
        <v>26006.972</v>
      </c>
      <c r="N335" s="1">
        <f t="shared" si="270"/>
        <v>26223.932</v>
      </c>
      <c r="O335" s="1">
        <f t="shared" si="307"/>
        <v>10940</v>
      </c>
      <c r="P335" s="1">
        <v>2420</v>
      </c>
      <c r="Q335" s="1">
        <v>2400</v>
      </c>
      <c r="R335" s="11" t="s">
        <v>90</v>
      </c>
      <c r="S335" s="13">
        <v>2710</v>
      </c>
      <c r="T335" s="13">
        <v>2501</v>
      </c>
      <c r="U335" s="13">
        <v>2246</v>
      </c>
      <c r="V335" s="14">
        <f t="shared" si="266"/>
        <v>7457</v>
      </c>
      <c r="W335" s="13">
        <f>1730*2</f>
        <v>3460</v>
      </c>
      <c r="X335" s="13">
        <f>350/2</f>
        <v>175</v>
      </c>
      <c r="Y335" s="13">
        <v>196</v>
      </c>
      <c r="Z335" s="13">
        <v>80</v>
      </c>
      <c r="AA335" s="11">
        <f t="shared" si="264"/>
        <v>8640</v>
      </c>
      <c r="AB335" s="12">
        <f t="shared" si="292"/>
        <v>1733.75</v>
      </c>
      <c r="AC335" s="18">
        <f>V335+AB335*2+W335+Y335*2</f>
        <v>14776.5</v>
      </c>
      <c r="AD335" s="17">
        <f t="shared" si="293"/>
        <v>15191.472</v>
      </c>
      <c r="AE335" s="17">
        <f t="shared" si="294"/>
        <v>15408.432</v>
      </c>
      <c r="AF335" s="19">
        <v>55</v>
      </c>
      <c r="AG335" s="13">
        <v>24</v>
      </c>
      <c r="AH335" s="13">
        <v>25</v>
      </c>
      <c r="AI335" s="13">
        <v>6</v>
      </c>
      <c r="AJ335" s="21">
        <v>40</v>
      </c>
      <c r="AK335" s="21">
        <v>4</v>
      </c>
      <c r="AL335" s="21">
        <v>2.5</v>
      </c>
      <c r="AM335" s="21">
        <v>4.2</v>
      </c>
      <c r="AN335" s="13">
        <v>3.4</v>
      </c>
      <c r="AO335" s="13">
        <v>5</v>
      </c>
      <c r="AP335" s="13">
        <v>35</v>
      </c>
      <c r="AQ335" s="11">
        <f t="shared" si="265"/>
        <v>8640</v>
      </c>
      <c r="AR335" s="13">
        <f t="shared" si="308"/>
        <v>631.932</v>
      </c>
      <c r="AS335" s="13">
        <f t="shared" si="309"/>
        <v>414.972</v>
      </c>
      <c r="AT335" s="1">
        <f t="shared" si="295"/>
        <v>85</v>
      </c>
      <c r="AU335" s="1">
        <f t="shared" si="296"/>
        <v>38</v>
      </c>
      <c r="AV335" s="1" t="str">
        <f t="shared" si="310"/>
        <v>131</v>
      </c>
      <c r="AW335" s="1">
        <f t="shared" si="297"/>
        <v>4978</v>
      </c>
      <c r="AX335" s="1">
        <f t="shared" si="298"/>
        <v>80</v>
      </c>
      <c r="AY335" s="1">
        <f t="shared" si="299"/>
        <v>37</v>
      </c>
      <c r="AZ335" s="1" t="str">
        <f t="shared" si="311"/>
        <v>144.5</v>
      </c>
      <c r="BA335" s="1">
        <f t="shared" si="300"/>
        <v>5346.5</v>
      </c>
      <c r="BB335" s="1">
        <f t="shared" si="301"/>
        <v>10324.5</v>
      </c>
      <c r="BC335" s="1">
        <f t="shared" si="302"/>
        <v>107</v>
      </c>
      <c r="BE335" s="1" t="str">
        <f t="shared" si="303"/>
        <v>491</v>
      </c>
      <c r="BI335" s="1">
        <f t="shared" si="304"/>
        <v>25592</v>
      </c>
      <c r="BJ335" s="1">
        <f t="shared" si="305"/>
        <v>26006.972</v>
      </c>
      <c r="BK335" s="1">
        <f t="shared" si="306"/>
        <v>26223.932</v>
      </c>
      <c r="BM335" s="1" t="e">
        <f>BI335*#REF!*BL335/1000</f>
        <v>#REF!</v>
      </c>
      <c r="BN335" s="1" t="e">
        <f>BJ335*#REF!*BL335/1000</f>
        <v>#REF!</v>
      </c>
      <c r="BO335" s="1" t="e">
        <f>BK335*#REF!*BL335/1000</f>
        <v>#REF!</v>
      </c>
      <c r="BP335" s="3">
        <v>0.44</v>
      </c>
      <c r="BR335" s="1">
        <f t="shared" si="289"/>
        <v>0</v>
      </c>
      <c r="BS335" s="1">
        <f t="shared" si="290"/>
        <v>0</v>
      </c>
      <c r="BT335" s="1">
        <f t="shared" si="291"/>
        <v>0</v>
      </c>
    </row>
    <row r="336" spans="1:72">
      <c r="A336" s="1">
        <v>333</v>
      </c>
      <c r="B336" s="8" t="s">
        <v>88</v>
      </c>
      <c r="D336" s="1">
        <v>8640</v>
      </c>
      <c r="F336" s="1">
        <v>85</v>
      </c>
      <c r="G336" s="1">
        <v>38</v>
      </c>
      <c r="H336" s="1">
        <v>80</v>
      </c>
      <c r="I336" s="1">
        <v>37</v>
      </c>
      <c r="J336" s="1">
        <v>63</v>
      </c>
      <c r="K336" s="1">
        <f t="shared" si="267"/>
        <v>10324.5</v>
      </c>
      <c r="L336" s="1">
        <f t="shared" si="268"/>
        <v>26142.3</v>
      </c>
      <c r="M336" s="1">
        <f t="shared" si="269"/>
        <v>26557.272</v>
      </c>
      <c r="N336" s="1">
        <f t="shared" si="270"/>
        <v>26774.232</v>
      </c>
      <c r="O336" s="1">
        <f t="shared" si="307"/>
        <v>10940</v>
      </c>
      <c r="P336" s="1">
        <v>2420</v>
      </c>
      <c r="Q336" s="1">
        <v>2400</v>
      </c>
      <c r="R336" s="11" t="s">
        <v>91</v>
      </c>
      <c r="S336" s="13">
        <v>3015</v>
      </c>
      <c r="T336" s="13">
        <v>2708</v>
      </c>
      <c r="U336" s="13">
        <v>2426</v>
      </c>
      <c r="V336" s="14">
        <f t="shared" si="266"/>
        <v>8149</v>
      </c>
      <c r="W336" s="13">
        <f>1584*2</f>
        <v>3168</v>
      </c>
      <c r="X336" s="13">
        <f>384/2</f>
        <v>192</v>
      </c>
      <c r="Y336" s="13">
        <v>196</v>
      </c>
      <c r="Z336" s="13">
        <v>80</v>
      </c>
      <c r="AA336" s="11">
        <f t="shared" si="264"/>
        <v>8640</v>
      </c>
      <c r="AB336" s="12">
        <f t="shared" si="292"/>
        <v>1894.4</v>
      </c>
      <c r="AC336" s="18">
        <f>V336+AB336*2+W336+Y336*2</f>
        <v>15497.8</v>
      </c>
      <c r="AD336" s="17">
        <f t="shared" si="293"/>
        <v>15912.772</v>
      </c>
      <c r="AE336" s="17">
        <f t="shared" si="294"/>
        <v>16129.732</v>
      </c>
      <c r="AF336" s="19">
        <v>55</v>
      </c>
      <c r="AG336" s="13">
        <v>24</v>
      </c>
      <c r="AH336" s="13">
        <v>25</v>
      </c>
      <c r="AI336" s="13">
        <v>6</v>
      </c>
      <c r="AJ336" s="21">
        <v>40</v>
      </c>
      <c r="AK336" s="21">
        <v>4</v>
      </c>
      <c r="AL336" s="21">
        <v>2.5</v>
      </c>
      <c r="AM336" s="21">
        <v>4.2</v>
      </c>
      <c r="AN336" s="13">
        <v>3.4</v>
      </c>
      <c r="AO336" s="13">
        <v>5</v>
      </c>
      <c r="AP336" s="13">
        <v>35</v>
      </c>
      <c r="AQ336" s="11">
        <f t="shared" si="265"/>
        <v>8640</v>
      </c>
      <c r="AR336" s="13">
        <f t="shared" si="308"/>
        <v>631.932</v>
      </c>
      <c r="AS336" s="13">
        <f t="shared" si="309"/>
        <v>414.972</v>
      </c>
      <c r="AT336" s="1">
        <f t="shared" si="295"/>
        <v>85</v>
      </c>
      <c r="AU336" s="1">
        <f t="shared" si="296"/>
        <v>38</v>
      </c>
      <c r="AV336" s="1" t="str">
        <f t="shared" si="310"/>
        <v>131</v>
      </c>
      <c r="AW336" s="1">
        <f t="shared" si="297"/>
        <v>4978</v>
      </c>
      <c r="AX336" s="1">
        <f t="shared" si="298"/>
        <v>80</v>
      </c>
      <c r="AY336" s="1">
        <f t="shared" si="299"/>
        <v>37</v>
      </c>
      <c r="AZ336" s="1" t="str">
        <f t="shared" si="311"/>
        <v>144.5</v>
      </c>
      <c r="BA336" s="1">
        <f t="shared" si="300"/>
        <v>5346.5</v>
      </c>
      <c r="BB336" s="1">
        <f t="shared" si="301"/>
        <v>10324.5</v>
      </c>
      <c r="BC336" s="1">
        <f t="shared" si="302"/>
        <v>63</v>
      </c>
      <c r="BE336" s="1" t="str">
        <f t="shared" si="303"/>
        <v>320</v>
      </c>
      <c r="BI336" s="1">
        <f t="shared" si="304"/>
        <v>26142.3</v>
      </c>
      <c r="BJ336" s="1">
        <f t="shared" si="305"/>
        <v>26557.272</v>
      </c>
      <c r="BK336" s="1">
        <f t="shared" si="306"/>
        <v>26774.232</v>
      </c>
      <c r="BM336" s="1" t="e">
        <f>BI336*#REF!*BL336/1000</f>
        <v>#REF!</v>
      </c>
      <c r="BN336" s="1" t="e">
        <f>BJ336*#REF!*BL336/1000</f>
        <v>#REF!</v>
      </c>
      <c r="BO336" s="1" t="e">
        <f>BK336*#REF!*BL336/1000</f>
        <v>#REF!</v>
      </c>
      <c r="BP336" s="3">
        <v>0.43</v>
      </c>
      <c r="BR336" s="1">
        <f t="shared" si="289"/>
        <v>0</v>
      </c>
      <c r="BS336" s="1">
        <f t="shared" si="290"/>
        <v>0</v>
      </c>
      <c r="BT336" s="1">
        <f t="shared" si="291"/>
        <v>0</v>
      </c>
    </row>
    <row r="337" spans="1:72">
      <c r="A337" s="1">
        <v>334</v>
      </c>
      <c r="B337" s="8" t="s">
        <v>88</v>
      </c>
      <c r="D337" s="1">
        <v>8640</v>
      </c>
      <c r="F337" s="1">
        <v>85</v>
      </c>
      <c r="G337" s="1">
        <v>38</v>
      </c>
      <c r="H337" s="1">
        <v>80</v>
      </c>
      <c r="I337" s="1">
        <v>37</v>
      </c>
      <c r="J337" s="1">
        <v>107</v>
      </c>
      <c r="K337" s="1">
        <f t="shared" si="267"/>
        <v>10324.5</v>
      </c>
      <c r="L337" s="1">
        <f t="shared" si="268"/>
        <v>27513.3</v>
      </c>
      <c r="M337" s="1">
        <f t="shared" si="269"/>
        <v>27928.272</v>
      </c>
      <c r="N337" s="1">
        <f t="shared" si="270"/>
        <v>28145.232</v>
      </c>
      <c r="O337" s="1">
        <f t="shared" si="307"/>
        <v>10940</v>
      </c>
      <c r="P337" s="1">
        <v>2420</v>
      </c>
      <c r="Q337" s="1">
        <v>2400</v>
      </c>
      <c r="R337" s="11" t="s">
        <v>92</v>
      </c>
      <c r="S337" s="13">
        <v>3015</v>
      </c>
      <c r="T337" s="13">
        <v>2708</v>
      </c>
      <c r="U337" s="13">
        <v>2426</v>
      </c>
      <c r="V337" s="14">
        <f t="shared" si="266"/>
        <v>8149</v>
      </c>
      <c r="W337" s="13">
        <f>2184*2</f>
        <v>4368</v>
      </c>
      <c r="X337" s="13">
        <f>384/2</f>
        <v>192</v>
      </c>
      <c r="Y337" s="13">
        <v>196</v>
      </c>
      <c r="Z337" s="13">
        <v>80</v>
      </c>
      <c r="AA337" s="11">
        <f t="shared" si="264"/>
        <v>8640</v>
      </c>
      <c r="AB337" s="12">
        <f t="shared" si="292"/>
        <v>1894.4</v>
      </c>
      <c r="AC337" s="18">
        <f>V337+AB337*2+W337+Y337*2</f>
        <v>16697.8</v>
      </c>
      <c r="AD337" s="17">
        <f t="shared" si="293"/>
        <v>17112.772</v>
      </c>
      <c r="AE337" s="17">
        <f t="shared" si="294"/>
        <v>17329.732</v>
      </c>
      <c r="AF337" s="19">
        <v>55</v>
      </c>
      <c r="AG337" s="13">
        <v>24</v>
      </c>
      <c r="AH337" s="13">
        <v>25</v>
      </c>
      <c r="AI337" s="13">
        <v>6</v>
      </c>
      <c r="AJ337" s="21">
        <v>40</v>
      </c>
      <c r="AK337" s="21">
        <v>4</v>
      </c>
      <c r="AL337" s="21">
        <v>2.5</v>
      </c>
      <c r="AM337" s="21">
        <v>4.2</v>
      </c>
      <c r="AN337" s="13">
        <v>3.4</v>
      </c>
      <c r="AO337" s="13">
        <v>5</v>
      </c>
      <c r="AP337" s="13">
        <v>35</v>
      </c>
      <c r="AQ337" s="11">
        <f t="shared" si="265"/>
        <v>8640</v>
      </c>
      <c r="AR337" s="13">
        <f t="shared" si="308"/>
        <v>631.932</v>
      </c>
      <c r="AS337" s="13">
        <f t="shared" si="309"/>
        <v>414.972</v>
      </c>
      <c r="AT337" s="1">
        <f t="shared" si="295"/>
        <v>85</v>
      </c>
      <c r="AU337" s="1">
        <f t="shared" si="296"/>
        <v>38</v>
      </c>
      <c r="AV337" s="1" t="str">
        <f t="shared" si="310"/>
        <v>131</v>
      </c>
      <c r="AW337" s="1">
        <f t="shared" si="297"/>
        <v>4978</v>
      </c>
      <c r="AX337" s="1">
        <f t="shared" si="298"/>
        <v>80</v>
      </c>
      <c r="AY337" s="1">
        <f t="shared" si="299"/>
        <v>37</v>
      </c>
      <c r="AZ337" s="1" t="str">
        <f t="shared" si="311"/>
        <v>144.5</v>
      </c>
      <c r="BA337" s="1">
        <f t="shared" si="300"/>
        <v>5346.5</v>
      </c>
      <c r="BB337" s="1">
        <f t="shared" si="301"/>
        <v>10324.5</v>
      </c>
      <c r="BC337" s="1">
        <f t="shared" si="302"/>
        <v>107</v>
      </c>
      <c r="BE337" s="1" t="str">
        <f t="shared" si="303"/>
        <v>491</v>
      </c>
      <c r="BI337" s="1">
        <f t="shared" si="304"/>
        <v>27513.3</v>
      </c>
      <c r="BJ337" s="1">
        <f t="shared" si="305"/>
        <v>27928.272</v>
      </c>
      <c r="BK337" s="1">
        <f t="shared" si="306"/>
        <v>28145.232</v>
      </c>
      <c r="BM337" s="1" t="e">
        <f>BI337*#REF!*BL337/1000</f>
        <v>#REF!</v>
      </c>
      <c r="BN337" s="1" t="e">
        <f>BJ337*#REF!*BL337/1000</f>
        <v>#REF!</v>
      </c>
      <c r="BO337" s="1" t="e">
        <f>BK337*#REF!*BL337/1000</f>
        <v>#REF!</v>
      </c>
      <c r="BP337" s="3">
        <v>0.41</v>
      </c>
      <c r="BR337" s="1">
        <f t="shared" si="289"/>
        <v>0</v>
      </c>
      <c r="BS337" s="1">
        <f t="shared" si="290"/>
        <v>0</v>
      </c>
      <c r="BT337" s="1">
        <f t="shared" si="291"/>
        <v>0</v>
      </c>
    </row>
    <row r="338" spans="1:72">
      <c r="A338" s="1">
        <v>335</v>
      </c>
      <c r="B338" s="8" t="s">
        <v>88</v>
      </c>
      <c r="D338" s="1">
        <v>8640</v>
      </c>
      <c r="F338" s="1">
        <v>85</v>
      </c>
      <c r="G338" s="1">
        <v>38</v>
      </c>
      <c r="H338" s="1">
        <v>80</v>
      </c>
      <c r="I338" s="1">
        <v>37</v>
      </c>
      <c r="J338" s="1">
        <v>107</v>
      </c>
      <c r="K338" s="1">
        <f t="shared" si="267"/>
        <v>10324.5</v>
      </c>
      <c r="L338" s="1">
        <f t="shared" si="268"/>
        <v>27865.3</v>
      </c>
      <c r="M338" s="1">
        <f t="shared" si="269"/>
        <v>28280.272</v>
      </c>
      <c r="N338" s="1">
        <f t="shared" si="270"/>
        <v>28497.232</v>
      </c>
      <c r="O338" s="1">
        <f t="shared" si="307"/>
        <v>10940</v>
      </c>
      <c r="P338" s="1">
        <v>2420</v>
      </c>
      <c r="Q338" s="1">
        <v>2400</v>
      </c>
      <c r="R338" s="11" t="s">
        <v>93</v>
      </c>
      <c r="S338" s="13">
        <v>3015</v>
      </c>
      <c r="T338" s="13">
        <v>2708</v>
      </c>
      <c r="U338" s="13">
        <v>2426</v>
      </c>
      <c r="V338" s="14">
        <f t="shared" si="266"/>
        <v>8149</v>
      </c>
      <c r="W338" s="13">
        <f>2360*2</f>
        <v>4720</v>
      </c>
      <c r="X338" s="13">
        <f>384/2</f>
        <v>192</v>
      </c>
      <c r="Y338" s="13">
        <v>196</v>
      </c>
      <c r="Z338" s="13">
        <v>80</v>
      </c>
      <c r="AA338" s="11">
        <f t="shared" si="264"/>
        <v>8640</v>
      </c>
      <c r="AB338" s="12">
        <f t="shared" si="292"/>
        <v>1894.4</v>
      </c>
      <c r="AC338" s="18">
        <f>V338+AB338*2+W338+Y338*2</f>
        <v>17049.8</v>
      </c>
      <c r="AD338" s="17">
        <f t="shared" si="293"/>
        <v>17464.772</v>
      </c>
      <c r="AE338" s="17">
        <f t="shared" si="294"/>
        <v>17681.732</v>
      </c>
      <c r="AF338" s="19">
        <v>55</v>
      </c>
      <c r="AG338" s="13">
        <v>24</v>
      </c>
      <c r="AH338" s="13">
        <v>25</v>
      </c>
      <c r="AI338" s="13">
        <v>6</v>
      </c>
      <c r="AJ338" s="21">
        <v>40</v>
      </c>
      <c r="AK338" s="21">
        <v>4</v>
      </c>
      <c r="AL338" s="21">
        <v>2.5</v>
      </c>
      <c r="AM338" s="21">
        <v>4.2</v>
      </c>
      <c r="AN338" s="13">
        <v>3.4</v>
      </c>
      <c r="AO338" s="13">
        <v>5</v>
      </c>
      <c r="AP338" s="13">
        <v>35</v>
      </c>
      <c r="AQ338" s="11">
        <f t="shared" si="265"/>
        <v>8640</v>
      </c>
      <c r="AR338" s="13">
        <f t="shared" si="308"/>
        <v>631.932</v>
      </c>
      <c r="AS338" s="13">
        <f t="shared" si="309"/>
        <v>414.972</v>
      </c>
      <c r="AT338" s="1">
        <f t="shared" si="295"/>
        <v>85</v>
      </c>
      <c r="AU338" s="1">
        <f t="shared" si="296"/>
        <v>38</v>
      </c>
      <c r="AV338" s="1" t="str">
        <f t="shared" si="310"/>
        <v>131</v>
      </c>
      <c r="AW338" s="1">
        <f t="shared" si="297"/>
        <v>4978</v>
      </c>
      <c r="AX338" s="1">
        <f t="shared" si="298"/>
        <v>80</v>
      </c>
      <c r="AY338" s="1">
        <f t="shared" si="299"/>
        <v>37</v>
      </c>
      <c r="AZ338" s="1" t="str">
        <f t="shared" si="311"/>
        <v>144.5</v>
      </c>
      <c r="BA338" s="1">
        <f t="shared" si="300"/>
        <v>5346.5</v>
      </c>
      <c r="BB338" s="1">
        <f t="shared" si="301"/>
        <v>10324.5</v>
      </c>
      <c r="BC338" s="1">
        <f t="shared" si="302"/>
        <v>107</v>
      </c>
      <c r="BE338" s="1" t="str">
        <f t="shared" si="303"/>
        <v>491</v>
      </c>
      <c r="BI338" s="1">
        <f t="shared" si="304"/>
        <v>27865.3</v>
      </c>
      <c r="BJ338" s="1">
        <f t="shared" si="305"/>
        <v>28280.272</v>
      </c>
      <c r="BK338" s="1">
        <f t="shared" si="306"/>
        <v>28497.232</v>
      </c>
      <c r="BM338" s="1" t="e">
        <f>BI338*#REF!*BL338/1000</f>
        <v>#REF!</v>
      </c>
      <c r="BN338" s="1" t="e">
        <f>BJ338*#REF!*BL338/1000</f>
        <v>#REF!</v>
      </c>
      <c r="BO338" s="1" t="e">
        <f>BK338*#REF!*BL338/1000</f>
        <v>#REF!</v>
      </c>
      <c r="BP338" s="3">
        <v>0.4</v>
      </c>
      <c r="BR338" s="1">
        <f t="shared" si="289"/>
        <v>0</v>
      </c>
      <c r="BS338" s="1">
        <f t="shared" si="290"/>
        <v>0</v>
      </c>
      <c r="BT338" s="1">
        <f t="shared" si="291"/>
        <v>0</v>
      </c>
    </row>
    <row r="339" spans="1:72">
      <c r="A339" s="1">
        <v>336</v>
      </c>
      <c r="B339" s="8" t="s">
        <v>88</v>
      </c>
      <c r="C339" s="1">
        <v>450</v>
      </c>
      <c r="D339" s="1">
        <v>9200</v>
      </c>
      <c r="F339" s="1">
        <v>85</v>
      </c>
      <c r="G339" s="1">
        <v>43</v>
      </c>
      <c r="H339" s="1">
        <v>80</v>
      </c>
      <c r="I339" s="1">
        <v>42</v>
      </c>
      <c r="J339" s="1">
        <v>63</v>
      </c>
      <c r="K339" s="1">
        <f t="shared" si="267"/>
        <v>11702</v>
      </c>
      <c r="L339" s="1">
        <f t="shared" si="268"/>
        <v>25534.5</v>
      </c>
      <c r="M339" s="1">
        <f t="shared" si="269"/>
        <v>25962.24</v>
      </c>
      <c r="N339" s="1">
        <f t="shared" si="270"/>
        <v>26192.64</v>
      </c>
      <c r="O339" s="1">
        <f t="shared" si="307"/>
        <v>11500</v>
      </c>
      <c r="P339" s="1">
        <v>2420</v>
      </c>
      <c r="Q339" s="1">
        <v>2400</v>
      </c>
      <c r="R339" s="11" t="s">
        <v>78</v>
      </c>
      <c r="S339" s="13">
        <v>2710</v>
      </c>
      <c r="T339" s="13">
        <v>2501</v>
      </c>
      <c r="U339" s="13">
        <v>2246</v>
      </c>
      <c r="V339" s="14">
        <f t="shared" si="266"/>
        <v>7457</v>
      </c>
      <c r="W339" s="13">
        <v>2000</v>
      </c>
      <c r="X339" s="13">
        <f>350/2</f>
        <v>175</v>
      </c>
      <c r="Y339" s="13">
        <v>196</v>
      </c>
      <c r="Z339" s="13">
        <v>80</v>
      </c>
      <c r="AA339" s="11">
        <f t="shared" si="264"/>
        <v>9200</v>
      </c>
      <c r="AB339" s="12">
        <f t="shared" si="292"/>
        <v>1831.75</v>
      </c>
      <c r="AC339" s="18">
        <f>V339+AB339*2+W339+Y340*2</f>
        <v>13512.5</v>
      </c>
      <c r="AD339" s="17">
        <f t="shared" si="293"/>
        <v>13940.24</v>
      </c>
      <c r="AE339" s="17">
        <f t="shared" si="294"/>
        <v>14170.64</v>
      </c>
      <c r="AF339" s="19">
        <v>55</v>
      </c>
      <c r="AG339" s="13">
        <v>24</v>
      </c>
      <c r="AH339" s="13">
        <v>25</v>
      </c>
      <c r="AI339" s="13">
        <v>6</v>
      </c>
      <c r="AJ339" s="21">
        <v>40</v>
      </c>
      <c r="AK339" s="21">
        <v>4</v>
      </c>
      <c r="AL339" s="21">
        <v>2.5</v>
      </c>
      <c r="AM339" s="21">
        <v>4.2</v>
      </c>
      <c r="AN339" s="13">
        <v>3.4</v>
      </c>
      <c r="AO339" s="13">
        <v>5</v>
      </c>
      <c r="AP339" s="13">
        <v>35</v>
      </c>
      <c r="AQ339" s="11">
        <f t="shared" si="265"/>
        <v>9200</v>
      </c>
      <c r="AR339" s="13">
        <f t="shared" si="308"/>
        <v>658.14</v>
      </c>
      <c r="AS339" s="13">
        <f t="shared" si="309"/>
        <v>427.74</v>
      </c>
      <c r="AT339" s="1">
        <f t="shared" si="295"/>
        <v>85</v>
      </c>
      <c r="AU339" s="1">
        <f t="shared" si="296"/>
        <v>43</v>
      </c>
      <c r="AV339" s="1" t="str">
        <f t="shared" si="310"/>
        <v>131</v>
      </c>
      <c r="AW339" s="1">
        <f t="shared" si="297"/>
        <v>5633</v>
      </c>
      <c r="AX339" s="1">
        <f t="shared" si="298"/>
        <v>80</v>
      </c>
      <c r="AY339" s="1">
        <f t="shared" si="299"/>
        <v>42</v>
      </c>
      <c r="AZ339" s="1" t="str">
        <f t="shared" si="311"/>
        <v>144.5</v>
      </c>
      <c r="BA339" s="1">
        <f t="shared" si="300"/>
        <v>6069</v>
      </c>
      <c r="BB339" s="1">
        <f t="shared" si="301"/>
        <v>11702</v>
      </c>
      <c r="BC339" s="1">
        <f t="shared" si="302"/>
        <v>63</v>
      </c>
      <c r="BE339" s="1" t="str">
        <f t="shared" si="303"/>
        <v>320</v>
      </c>
      <c r="BI339" s="1">
        <f t="shared" si="304"/>
        <v>25534.5</v>
      </c>
      <c r="BJ339" s="1">
        <f t="shared" si="305"/>
        <v>25962.24</v>
      </c>
      <c r="BK339" s="1">
        <f t="shared" si="306"/>
        <v>26192.64</v>
      </c>
      <c r="BM339" s="1" t="e">
        <f>BI339*#REF!*BL339/1000</f>
        <v>#REF!</v>
      </c>
      <c r="BN339" s="1" t="e">
        <f>BJ339*#REF!*BL339/1000</f>
        <v>#REF!</v>
      </c>
      <c r="BO339" s="1" t="e">
        <f>BK339*#REF!*BL339/1000</f>
        <v>#REF!</v>
      </c>
      <c r="BP339" s="3">
        <v>0.44</v>
      </c>
      <c r="BR339" s="1">
        <f t="shared" si="289"/>
        <v>0</v>
      </c>
      <c r="BS339" s="1">
        <f t="shared" si="290"/>
        <v>0</v>
      </c>
      <c r="BT339" s="1">
        <f t="shared" si="291"/>
        <v>0</v>
      </c>
    </row>
    <row r="340" spans="1:72">
      <c r="A340" s="1">
        <v>337</v>
      </c>
      <c r="B340" s="8" t="s">
        <v>88</v>
      </c>
      <c r="D340" s="1">
        <v>9200</v>
      </c>
      <c r="F340" s="1">
        <v>85</v>
      </c>
      <c r="G340" s="1">
        <v>43</v>
      </c>
      <c r="H340" s="1">
        <v>80</v>
      </c>
      <c r="I340" s="1">
        <v>42</v>
      </c>
      <c r="J340" s="1">
        <v>63</v>
      </c>
      <c r="K340" s="1">
        <f t="shared" si="267"/>
        <v>11702</v>
      </c>
      <c r="L340" s="1">
        <f t="shared" si="268"/>
        <v>25902.5</v>
      </c>
      <c r="M340" s="1">
        <f t="shared" si="269"/>
        <v>26330.24</v>
      </c>
      <c r="N340" s="1">
        <f t="shared" si="270"/>
        <v>26560.64</v>
      </c>
      <c r="O340" s="1">
        <f t="shared" si="307"/>
        <v>11500</v>
      </c>
      <c r="P340" s="1">
        <v>2420</v>
      </c>
      <c r="Q340" s="1">
        <v>2400</v>
      </c>
      <c r="R340" s="11" t="s">
        <v>80</v>
      </c>
      <c r="S340" s="13">
        <v>2710</v>
      </c>
      <c r="T340" s="13">
        <v>2501</v>
      </c>
      <c r="U340" s="13">
        <v>2246</v>
      </c>
      <c r="V340" s="14">
        <f t="shared" si="266"/>
        <v>7457</v>
      </c>
      <c r="W340" s="13">
        <f>1184*2</f>
        <v>2368</v>
      </c>
      <c r="X340" s="13">
        <f>350/2</f>
        <v>175</v>
      </c>
      <c r="Y340" s="13">
        <v>196</v>
      </c>
      <c r="Z340" s="13">
        <v>80</v>
      </c>
      <c r="AA340" s="11">
        <f t="shared" si="264"/>
        <v>9200</v>
      </c>
      <c r="AB340" s="12">
        <f t="shared" si="292"/>
        <v>1831.75</v>
      </c>
      <c r="AC340" s="18">
        <f>V340+AB340*2+W340+Y341*2</f>
        <v>13880.5</v>
      </c>
      <c r="AD340" s="17">
        <f t="shared" si="293"/>
        <v>14308.24</v>
      </c>
      <c r="AE340" s="17">
        <f t="shared" si="294"/>
        <v>14538.64</v>
      </c>
      <c r="AF340" s="19">
        <v>55</v>
      </c>
      <c r="AG340" s="13">
        <v>24</v>
      </c>
      <c r="AH340" s="13">
        <v>25</v>
      </c>
      <c r="AI340" s="13">
        <v>6</v>
      </c>
      <c r="AJ340" s="21">
        <v>40</v>
      </c>
      <c r="AK340" s="21">
        <v>4</v>
      </c>
      <c r="AL340" s="21">
        <v>2.5</v>
      </c>
      <c r="AM340" s="21">
        <v>4.2</v>
      </c>
      <c r="AN340" s="13">
        <v>3.4</v>
      </c>
      <c r="AO340" s="13">
        <v>5</v>
      </c>
      <c r="AP340" s="13">
        <v>35</v>
      </c>
      <c r="AQ340" s="11">
        <f t="shared" si="265"/>
        <v>9200</v>
      </c>
      <c r="AR340" s="13">
        <f t="shared" si="308"/>
        <v>658.14</v>
      </c>
      <c r="AS340" s="13">
        <f t="shared" si="309"/>
        <v>427.74</v>
      </c>
      <c r="AT340" s="1">
        <f t="shared" si="295"/>
        <v>85</v>
      </c>
      <c r="AU340" s="1">
        <f t="shared" si="296"/>
        <v>43</v>
      </c>
      <c r="AV340" s="1" t="str">
        <f t="shared" si="310"/>
        <v>131</v>
      </c>
      <c r="AW340" s="1">
        <f t="shared" si="297"/>
        <v>5633</v>
      </c>
      <c r="AX340" s="1">
        <f t="shared" si="298"/>
        <v>80</v>
      </c>
      <c r="AY340" s="1">
        <f t="shared" si="299"/>
        <v>42</v>
      </c>
      <c r="AZ340" s="1" t="str">
        <f t="shared" si="311"/>
        <v>144.5</v>
      </c>
      <c r="BA340" s="1">
        <f t="shared" si="300"/>
        <v>6069</v>
      </c>
      <c r="BB340" s="1">
        <f t="shared" si="301"/>
        <v>11702</v>
      </c>
      <c r="BC340" s="1">
        <f t="shared" si="302"/>
        <v>63</v>
      </c>
      <c r="BE340" s="1" t="str">
        <f t="shared" si="303"/>
        <v>320</v>
      </c>
      <c r="BI340" s="1">
        <f t="shared" si="304"/>
        <v>25902.5</v>
      </c>
      <c r="BJ340" s="1">
        <f t="shared" si="305"/>
        <v>26330.24</v>
      </c>
      <c r="BK340" s="1">
        <f t="shared" si="306"/>
        <v>26560.64</v>
      </c>
      <c r="BM340" s="1" t="e">
        <f>BI340*#REF!*BL340/1000</f>
        <v>#REF!</v>
      </c>
      <c r="BN340" s="1" t="e">
        <f>BJ340*#REF!*BL340/1000</f>
        <v>#REF!</v>
      </c>
      <c r="BO340" s="1" t="e">
        <f>BK340*#REF!*BL340/1000</f>
        <v>#REF!</v>
      </c>
      <c r="BP340" s="3">
        <v>0.44</v>
      </c>
      <c r="BR340" s="1">
        <f t="shared" si="289"/>
        <v>0</v>
      </c>
      <c r="BS340" s="1">
        <f t="shared" si="290"/>
        <v>0</v>
      </c>
      <c r="BT340" s="1">
        <f t="shared" si="291"/>
        <v>0</v>
      </c>
    </row>
    <row r="341" spans="1:72">
      <c r="A341" s="1">
        <v>338</v>
      </c>
      <c r="B341" s="8" t="s">
        <v>88</v>
      </c>
      <c r="D341" s="1">
        <v>9200</v>
      </c>
      <c r="F341" s="1">
        <v>85</v>
      </c>
      <c r="G341" s="1">
        <v>43</v>
      </c>
      <c r="H341" s="1">
        <v>80</v>
      </c>
      <c r="I341" s="1">
        <v>42</v>
      </c>
      <c r="J341" s="1">
        <v>107</v>
      </c>
      <c r="K341" s="1">
        <f t="shared" si="267"/>
        <v>11702</v>
      </c>
      <c r="L341" s="1">
        <f t="shared" si="268"/>
        <v>26945.5</v>
      </c>
      <c r="M341" s="1">
        <f t="shared" si="269"/>
        <v>27373.24</v>
      </c>
      <c r="N341" s="1">
        <f t="shared" si="270"/>
        <v>27603.64</v>
      </c>
      <c r="O341" s="1">
        <f t="shared" si="307"/>
        <v>11500</v>
      </c>
      <c r="P341" s="1">
        <v>2420</v>
      </c>
      <c r="Q341" s="1">
        <v>2400</v>
      </c>
      <c r="R341" s="11" t="s">
        <v>89</v>
      </c>
      <c r="S341" s="13">
        <v>2710</v>
      </c>
      <c r="T341" s="13">
        <v>2501</v>
      </c>
      <c r="U341" s="13">
        <v>2246</v>
      </c>
      <c r="V341" s="14">
        <f t="shared" si="266"/>
        <v>7457</v>
      </c>
      <c r="W341" s="13">
        <f>1620*2</f>
        <v>3240</v>
      </c>
      <c r="X341" s="13">
        <f>350/2</f>
        <v>175</v>
      </c>
      <c r="Y341" s="13">
        <v>196</v>
      </c>
      <c r="Z341" s="13">
        <v>80</v>
      </c>
      <c r="AA341" s="11">
        <f t="shared" si="264"/>
        <v>9200</v>
      </c>
      <c r="AB341" s="12">
        <f t="shared" si="292"/>
        <v>1831.75</v>
      </c>
      <c r="AC341" s="18">
        <f>V341+AB341*2+W341+Y341*2</f>
        <v>14752.5</v>
      </c>
      <c r="AD341" s="17">
        <f t="shared" si="293"/>
        <v>15180.24</v>
      </c>
      <c r="AE341" s="17">
        <f t="shared" si="294"/>
        <v>15410.64</v>
      </c>
      <c r="AF341" s="19">
        <v>55</v>
      </c>
      <c r="AG341" s="13">
        <v>24</v>
      </c>
      <c r="AH341" s="13">
        <v>25</v>
      </c>
      <c r="AI341" s="13">
        <v>6</v>
      </c>
      <c r="AJ341" s="21">
        <v>40</v>
      </c>
      <c r="AK341" s="21">
        <v>4</v>
      </c>
      <c r="AL341" s="21">
        <v>2.5</v>
      </c>
      <c r="AM341" s="21">
        <v>4.2</v>
      </c>
      <c r="AN341" s="13">
        <v>3.4</v>
      </c>
      <c r="AO341" s="13">
        <v>5</v>
      </c>
      <c r="AP341" s="13">
        <v>35</v>
      </c>
      <c r="AQ341" s="11">
        <f t="shared" si="265"/>
        <v>9200</v>
      </c>
      <c r="AR341" s="13">
        <f t="shared" si="308"/>
        <v>658.14</v>
      </c>
      <c r="AS341" s="13">
        <f t="shared" si="309"/>
        <v>427.74</v>
      </c>
      <c r="AT341" s="1">
        <f t="shared" si="295"/>
        <v>85</v>
      </c>
      <c r="AU341" s="1">
        <f t="shared" si="296"/>
        <v>43</v>
      </c>
      <c r="AV341" s="1" t="str">
        <f t="shared" si="310"/>
        <v>131</v>
      </c>
      <c r="AW341" s="1">
        <f t="shared" si="297"/>
        <v>5633</v>
      </c>
      <c r="AX341" s="1">
        <f t="shared" si="298"/>
        <v>80</v>
      </c>
      <c r="AY341" s="1">
        <f t="shared" si="299"/>
        <v>42</v>
      </c>
      <c r="AZ341" s="1" t="str">
        <f t="shared" si="311"/>
        <v>144.5</v>
      </c>
      <c r="BA341" s="1">
        <f t="shared" si="300"/>
        <v>6069</v>
      </c>
      <c r="BB341" s="1">
        <f t="shared" si="301"/>
        <v>11702</v>
      </c>
      <c r="BC341" s="1">
        <f t="shared" si="302"/>
        <v>107</v>
      </c>
      <c r="BE341" s="1" t="str">
        <f t="shared" si="303"/>
        <v>491</v>
      </c>
      <c r="BI341" s="1">
        <f t="shared" si="304"/>
        <v>26945.5</v>
      </c>
      <c r="BJ341" s="1">
        <f t="shared" si="305"/>
        <v>27373.24</v>
      </c>
      <c r="BK341" s="1">
        <f t="shared" si="306"/>
        <v>27603.64</v>
      </c>
      <c r="BM341" s="1" t="e">
        <f>BI341*#REF!*BL341/1000</f>
        <v>#REF!</v>
      </c>
      <c r="BN341" s="1" t="e">
        <f>BJ341*#REF!*BL341/1000</f>
        <v>#REF!</v>
      </c>
      <c r="BO341" s="1" t="e">
        <f>BK341*#REF!*BL341/1000</f>
        <v>#REF!</v>
      </c>
      <c r="BP341" s="3">
        <v>0.43</v>
      </c>
      <c r="BR341" s="1">
        <f t="shared" si="289"/>
        <v>0</v>
      </c>
      <c r="BS341" s="1">
        <f t="shared" si="290"/>
        <v>0</v>
      </c>
      <c r="BT341" s="1">
        <f t="shared" si="291"/>
        <v>0</v>
      </c>
    </row>
    <row r="342" spans="1:72">
      <c r="A342" s="1">
        <v>339</v>
      </c>
      <c r="B342" s="8" t="s">
        <v>88</v>
      </c>
      <c r="D342" s="1">
        <v>9200</v>
      </c>
      <c r="F342" s="1">
        <v>85</v>
      </c>
      <c r="G342" s="1">
        <v>43</v>
      </c>
      <c r="H342" s="1">
        <v>80</v>
      </c>
      <c r="I342" s="1">
        <v>42</v>
      </c>
      <c r="J342" s="1">
        <v>107</v>
      </c>
      <c r="K342" s="1">
        <f t="shared" si="267"/>
        <v>11702</v>
      </c>
      <c r="L342" s="1">
        <f t="shared" si="268"/>
        <v>27165.5</v>
      </c>
      <c r="M342" s="1">
        <f t="shared" si="269"/>
        <v>27593.24</v>
      </c>
      <c r="N342" s="1">
        <f t="shared" si="270"/>
        <v>27823.64</v>
      </c>
      <c r="O342" s="1">
        <f t="shared" si="307"/>
        <v>11500</v>
      </c>
      <c r="P342" s="1">
        <v>2420</v>
      </c>
      <c r="Q342" s="1">
        <v>2400</v>
      </c>
      <c r="R342" s="11" t="s">
        <v>90</v>
      </c>
      <c r="S342" s="13">
        <v>2710</v>
      </c>
      <c r="T342" s="13">
        <v>2501</v>
      </c>
      <c r="U342" s="13">
        <v>2246</v>
      </c>
      <c r="V342" s="14">
        <f t="shared" si="266"/>
        <v>7457</v>
      </c>
      <c r="W342" s="13">
        <f>1730*2</f>
        <v>3460</v>
      </c>
      <c r="X342" s="13">
        <f>350/2</f>
        <v>175</v>
      </c>
      <c r="Y342" s="13">
        <v>196</v>
      </c>
      <c r="Z342" s="13">
        <v>80</v>
      </c>
      <c r="AA342" s="11">
        <f t="shared" si="264"/>
        <v>9200</v>
      </c>
      <c r="AB342" s="12">
        <f t="shared" si="292"/>
        <v>1831.75</v>
      </c>
      <c r="AC342" s="18">
        <f>V342+AB342*2+W342+Y342*2</f>
        <v>14972.5</v>
      </c>
      <c r="AD342" s="17">
        <f t="shared" si="293"/>
        <v>15400.24</v>
      </c>
      <c r="AE342" s="17">
        <f t="shared" si="294"/>
        <v>15630.64</v>
      </c>
      <c r="AF342" s="19">
        <v>55</v>
      </c>
      <c r="AG342" s="13">
        <v>24</v>
      </c>
      <c r="AH342" s="13">
        <v>25</v>
      </c>
      <c r="AI342" s="13">
        <v>6</v>
      </c>
      <c r="AJ342" s="21">
        <v>40</v>
      </c>
      <c r="AK342" s="21">
        <v>4</v>
      </c>
      <c r="AL342" s="21">
        <v>2.5</v>
      </c>
      <c r="AM342" s="21">
        <v>4.2</v>
      </c>
      <c r="AN342" s="13">
        <v>3.4</v>
      </c>
      <c r="AO342" s="13">
        <v>5</v>
      </c>
      <c r="AP342" s="13">
        <v>35</v>
      </c>
      <c r="AQ342" s="11">
        <f t="shared" si="265"/>
        <v>9200</v>
      </c>
      <c r="AR342" s="13">
        <f t="shared" si="308"/>
        <v>658.14</v>
      </c>
      <c r="AS342" s="13">
        <f t="shared" si="309"/>
        <v>427.74</v>
      </c>
      <c r="AT342" s="1">
        <f t="shared" si="295"/>
        <v>85</v>
      </c>
      <c r="AU342" s="1">
        <f t="shared" si="296"/>
        <v>43</v>
      </c>
      <c r="AV342" s="1" t="str">
        <f t="shared" si="310"/>
        <v>131</v>
      </c>
      <c r="AW342" s="1">
        <f t="shared" si="297"/>
        <v>5633</v>
      </c>
      <c r="AX342" s="1">
        <f t="shared" si="298"/>
        <v>80</v>
      </c>
      <c r="AY342" s="1">
        <f t="shared" si="299"/>
        <v>42</v>
      </c>
      <c r="AZ342" s="1" t="str">
        <f t="shared" si="311"/>
        <v>144.5</v>
      </c>
      <c r="BA342" s="1">
        <f t="shared" si="300"/>
        <v>6069</v>
      </c>
      <c r="BB342" s="1">
        <f t="shared" si="301"/>
        <v>11702</v>
      </c>
      <c r="BC342" s="1">
        <f t="shared" si="302"/>
        <v>107</v>
      </c>
      <c r="BE342" s="1" t="str">
        <f t="shared" si="303"/>
        <v>491</v>
      </c>
      <c r="BI342" s="1">
        <f t="shared" si="304"/>
        <v>27165.5</v>
      </c>
      <c r="BJ342" s="1">
        <f t="shared" si="305"/>
        <v>27593.24</v>
      </c>
      <c r="BK342" s="1">
        <f t="shared" si="306"/>
        <v>27823.64</v>
      </c>
      <c r="BM342" s="1" t="e">
        <f>BI342*#REF!*BL342/1000</f>
        <v>#REF!</v>
      </c>
      <c r="BN342" s="1" t="e">
        <f>BJ342*#REF!*BL342/1000</f>
        <v>#REF!</v>
      </c>
      <c r="BO342" s="1" t="e">
        <f>BK342*#REF!*BL342/1000</f>
        <v>#REF!</v>
      </c>
      <c r="BP342" s="3">
        <v>0.41</v>
      </c>
      <c r="BR342" s="1">
        <f t="shared" si="289"/>
        <v>0</v>
      </c>
      <c r="BS342" s="1">
        <f t="shared" si="290"/>
        <v>0</v>
      </c>
      <c r="BT342" s="1">
        <f t="shared" si="291"/>
        <v>0</v>
      </c>
    </row>
    <row r="343" spans="1:72">
      <c r="A343" s="1">
        <v>340</v>
      </c>
      <c r="B343" s="8" t="s">
        <v>88</v>
      </c>
      <c r="D343" s="1">
        <v>9200</v>
      </c>
      <c r="F343" s="1">
        <v>85</v>
      </c>
      <c r="G343" s="1">
        <v>43</v>
      </c>
      <c r="H343" s="1">
        <v>80</v>
      </c>
      <c r="I343" s="1">
        <v>42</v>
      </c>
      <c r="J343" s="1">
        <v>63</v>
      </c>
      <c r="K343" s="1">
        <f t="shared" si="267"/>
        <v>11702</v>
      </c>
      <c r="L343" s="1">
        <f t="shared" si="268"/>
        <v>27734.84</v>
      </c>
      <c r="M343" s="1">
        <f t="shared" si="269"/>
        <v>28162.58</v>
      </c>
      <c r="N343" s="1">
        <f t="shared" si="270"/>
        <v>28392.98</v>
      </c>
      <c r="O343" s="1">
        <f t="shared" si="307"/>
        <v>11500</v>
      </c>
      <c r="P343" s="1">
        <v>2420</v>
      </c>
      <c r="Q343" s="1">
        <v>2400</v>
      </c>
      <c r="R343" s="11" t="s">
        <v>91</v>
      </c>
      <c r="S343" s="13">
        <v>3015</v>
      </c>
      <c r="T343" s="13">
        <v>2708</v>
      </c>
      <c r="U343" s="13">
        <v>2426</v>
      </c>
      <c r="V343" s="14">
        <f t="shared" si="266"/>
        <v>8149</v>
      </c>
      <c r="W343" s="13">
        <f>1584*2</f>
        <v>3168</v>
      </c>
      <c r="X343" s="13">
        <f>384/2</f>
        <v>192</v>
      </c>
      <c r="Y343" s="13">
        <v>196</v>
      </c>
      <c r="Z343" s="13">
        <v>80</v>
      </c>
      <c r="AA343" s="11">
        <f t="shared" si="264"/>
        <v>9200</v>
      </c>
      <c r="AB343" s="12">
        <f t="shared" si="292"/>
        <v>2001.92</v>
      </c>
      <c r="AC343" s="18">
        <f>V343+AB343*2+W343+Y343*2</f>
        <v>15712.84</v>
      </c>
      <c r="AD343" s="17">
        <f t="shared" si="293"/>
        <v>16140.58</v>
      </c>
      <c r="AE343" s="17">
        <f t="shared" si="294"/>
        <v>16370.98</v>
      </c>
      <c r="AF343" s="19">
        <v>55</v>
      </c>
      <c r="AG343" s="13">
        <v>24</v>
      </c>
      <c r="AH343" s="13">
        <v>25</v>
      </c>
      <c r="AI343" s="13">
        <v>6</v>
      </c>
      <c r="AJ343" s="21">
        <v>40</v>
      </c>
      <c r="AK343" s="21">
        <v>4</v>
      </c>
      <c r="AL343" s="21">
        <v>2.5</v>
      </c>
      <c r="AM343" s="21">
        <v>4.2</v>
      </c>
      <c r="AN343" s="13">
        <v>3.4</v>
      </c>
      <c r="AO343" s="13">
        <v>5</v>
      </c>
      <c r="AP343" s="13">
        <v>35</v>
      </c>
      <c r="AQ343" s="11">
        <f t="shared" si="265"/>
        <v>9200</v>
      </c>
      <c r="AR343" s="13">
        <f t="shared" si="308"/>
        <v>658.14</v>
      </c>
      <c r="AS343" s="13">
        <f t="shared" si="309"/>
        <v>427.74</v>
      </c>
      <c r="AT343" s="1">
        <f t="shared" si="295"/>
        <v>85</v>
      </c>
      <c r="AU343" s="1">
        <f t="shared" si="296"/>
        <v>43</v>
      </c>
      <c r="AV343" s="1" t="str">
        <f t="shared" si="310"/>
        <v>131</v>
      </c>
      <c r="AW343" s="1">
        <f t="shared" si="297"/>
        <v>5633</v>
      </c>
      <c r="AX343" s="1">
        <f t="shared" si="298"/>
        <v>80</v>
      </c>
      <c r="AY343" s="1">
        <f t="shared" si="299"/>
        <v>42</v>
      </c>
      <c r="AZ343" s="1" t="str">
        <f t="shared" si="311"/>
        <v>144.5</v>
      </c>
      <c r="BA343" s="1">
        <f t="shared" si="300"/>
        <v>6069</v>
      </c>
      <c r="BB343" s="1">
        <f t="shared" si="301"/>
        <v>11702</v>
      </c>
      <c r="BC343" s="1">
        <f t="shared" si="302"/>
        <v>63</v>
      </c>
      <c r="BE343" s="1" t="str">
        <f t="shared" si="303"/>
        <v>320</v>
      </c>
      <c r="BI343" s="1">
        <f t="shared" si="304"/>
        <v>27734.84</v>
      </c>
      <c r="BJ343" s="1">
        <f t="shared" si="305"/>
        <v>28162.58</v>
      </c>
      <c r="BK343" s="1">
        <f t="shared" si="306"/>
        <v>28392.98</v>
      </c>
      <c r="BM343" s="1" t="e">
        <f>BI343*#REF!*BL343/1000</f>
        <v>#REF!</v>
      </c>
      <c r="BN343" s="1" t="e">
        <f>BJ343*#REF!*BL343/1000</f>
        <v>#REF!</v>
      </c>
      <c r="BO343" s="1" t="e">
        <f>BK343*#REF!*BL343/1000</f>
        <v>#REF!</v>
      </c>
      <c r="BP343" s="3">
        <v>0.41</v>
      </c>
      <c r="BR343" s="1">
        <f t="shared" si="289"/>
        <v>0</v>
      </c>
      <c r="BS343" s="1">
        <f t="shared" si="290"/>
        <v>0</v>
      </c>
      <c r="BT343" s="1">
        <f t="shared" si="291"/>
        <v>0</v>
      </c>
    </row>
    <row r="344" spans="1:72">
      <c r="A344" s="1">
        <v>341</v>
      </c>
      <c r="B344" s="8" t="s">
        <v>88</v>
      </c>
      <c r="D344" s="1">
        <v>9200</v>
      </c>
      <c r="F344" s="1">
        <v>85</v>
      </c>
      <c r="G344" s="1">
        <v>43</v>
      </c>
      <c r="H344" s="1">
        <v>80</v>
      </c>
      <c r="I344" s="1">
        <v>42</v>
      </c>
      <c r="J344" s="1">
        <v>107</v>
      </c>
      <c r="K344" s="1">
        <f t="shared" si="267"/>
        <v>11702</v>
      </c>
      <c r="L344" s="1">
        <f t="shared" si="268"/>
        <v>29105.84</v>
      </c>
      <c r="M344" s="1">
        <f t="shared" si="269"/>
        <v>29533.58</v>
      </c>
      <c r="N344" s="1">
        <f t="shared" si="270"/>
        <v>29763.98</v>
      </c>
      <c r="O344" s="1">
        <f t="shared" si="307"/>
        <v>11500</v>
      </c>
      <c r="P344" s="1">
        <v>2420</v>
      </c>
      <c r="Q344" s="1">
        <v>2400</v>
      </c>
      <c r="R344" s="11" t="s">
        <v>92</v>
      </c>
      <c r="S344" s="13">
        <v>3015</v>
      </c>
      <c r="T344" s="13">
        <v>2708</v>
      </c>
      <c r="U344" s="13">
        <v>2426</v>
      </c>
      <c r="V344" s="14">
        <f t="shared" si="266"/>
        <v>8149</v>
      </c>
      <c r="W344" s="13">
        <f>2184*2</f>
        <v>4368</v>
      </c>
      <c r="X344" s="13">
        <f>384/2</f>
        <v>192</v>
      </c>
      <c r="Y344" s="13">
        <v>196</v>
      </c>
      <c r="Z344" s="13">
        <v>80</v>
      </c>
      <c r="AA344" s="11">
        <f t="shared" si="264"/>
        <v>9200</v>
      </c>
      <c r="AB344" s="12">
        <f t="shared" si="292"/>
        <v>2001.92</v>
      </c>
      <c r="AC344" s="18">
        <f>V344+AB344*2+W344+Y344*2</f>
        <v>16912.84</v>
      </c>
      <c r="AD344" s="17">
        <f t="shared" si="293"/>
        <v>17340.58</v>
      </c>
      <c r="AE344" s="17">
        <f t="shared" si="294"/>
        <v>17570.98</v>
      </c>
      <c r="AF344" s="19">
        <v>55</v>
      </c>
      <c r="AG344" s="13">
        <v>24</v>
      </c>
      <c r="AH344" s="13">
        <v>25</v>
      </c>
      <c r="AI344" s="13">
        <v>6</v>
      </c>
      <c r="AJ344" s="21">
        <v>40</v>
      </c>
      <c r="AK344" s="21">
        <v>4</v>
      </c>
      <c r="AL344" s="21">
        <v>2.5</v>
      </c>
      <c r="AM344" s="21">
        <v>4.2</v>
      </c>
      <c r="AN344" s="13">
        <v>3.4</v>
      </c>
      <c r="AO344" s="13">
        <v>5</v>
      </c>
      <c r="AP344" s="13">
        <v>35</v>
      </c>
      <c r="AQ344" s="11">
        <f t="shared" si="265"/>
        <v>9200</v>
      </c>
      <c r="AR344" s="13">
        <f t="shared" si="308"/>
        <v>658.14</v>
      </c>
      <c r="AS344" s="13">
        <f t="shared" si="309"/>
        <v>427.74</v>
      </c>
      <c r="AT344" s="1">
        <f t="shared" si="295"/>
        <v>85</v>
      </c>
      <c r="AU344" s="1">
        <f t="shared" si="296"/>
        <v>43</v>
      </c>
      <c r="AV344" s="1" t="str">
        <f t="shared" si="310"/>
        <v>131</v>
      </c>
      <c r="AW344" s="1">
        <f t="shared" si="297"/>
        <v>5633</v>
      </c>
      <c r="AX344" s="1">
        <f t="shared" si="298"/>
        <v>80</v>
      </c>
      <c r="AY344" s="1">
        <f t="shared" si="299"/>
        <v>42</v>
      </c>
      <c r="AZ344" s="1" t="str">
        <f t="shared" si="311"/>
        <v>144.5</v>
      </c>
      <c r="BA344" s="1">
        <f t="shared" si="300"/>
        <v>6069</v>
      </c>
      <c r="BB344" s="1">
        <f t="shared" si="301"/>
        <v>11702</v>
      </c>
      <c r="BC344" s="1">
        <f t="shared" si="302"/>
        <v>107</v>
      </c>
      <c r="BE344" s="1" t="str">
        <f t="shared" si="303"/>
        <v>491</v>
      </c>
      <c r="BI344" s="1">
        <f t="shared" si="304"/>
        <v>29105.84</v>
      </c>
      <c r="BJ344" s="1">
        <f t="shared" si="305"/>
        <v>29533.58</v>
      </c>
      <c r="BK344" s="1">
        <f t="shared" si="306"/>
        <v>29763.98</v>
      </c>
      <c r="BM344" s="1" t="e">
        <f>BI344*#REF!*BL344/1000</f>
        <v>#REF!</v>
      </c>
      <c r="BN344" s="1" t="e">
        <f>BJ344*#REF!*BL344/1000</f>
        <v>#REF!</v>
      </c>
      <c r="BO344" s="1" t="e">
        <f>BK344*#REF!*BL344/1000</f>
        <v>#REF!</v>
      </c>
      <c r="BP344" s="3">
        <v>0.4</v>
      </c>
      <c r="BR344" s="1">
        <f t="shared" si="289"/>
        <v>0</v>
      </c>
      <c r="BS344" s="1">
        <f t="shared" si="290"/>
        <v>0</v>
      </c>
      <c r="BT344" s="1">
        <f t="shared" si="291"/>
        <v>0</v>
      </c>
    </row>
    <row r="345" spans="1:72">
      <c r="A345" s="1">
        <v>342</v>
      </c>
      <c r="B345" s="8" t="s">
        <v>88</v>
      </c>
      <c r="D345" s="1">
        <v>9200</v>
      </c>
      <c r="F345" s="1">
        <v>85</v>
      </c>
      <c r="G345" s="1">
        <v>43</v>
      </c>
      <c r="H345" s="1">
        <v>80</v>
      </c>
      <c r="I345" s="1">
        <v>42</v>
      </c>
      <c r="J345" s="1">
        <v>107</v>
      </c>
      <c r="K345" s="1">
        <f t="shared" si="267"/>
        <v>11702</v>
      </c>
      <c r="L345" s="1">
        <f t="shared" si="268"/>
        <v>29457.84</v>
      </c>
      <c r="M345" s="1">
        <f t="shared" si="269"/>
        <v>29885.58</v>
      </c>
      <c r="N345" s="1">
        <f t="shared" si="270"/>
        <v>30115.98</v>
      </c>
      <c r="O345" s="1">
        <f t="shared" si="307"/>
        <v>11500</v>
      </c>
      <c r="P345" s="1">
        <v>2420</v>
      </c>
      <c r="Q345" s="1">
        <v>2400</v>
      </c>
      <c r="R345" s="11" t="s">
        <v>93</v>
      </c>
      <c r="S345" s="13">
        <v>3015</v>
      </c>
      <c r="T345" s="13">
        <v>2708</v>
      </c>
      <c r="U345" s="13">
        <v>2426</v>
      </c>
      <c r="V345" s="14">
        <f t="shared" si="266"/>
        <v>8149</v>
      </c>
      <c r="W345" s="13">
        <f>2360*2</f>
        <v>4720</v>
      </c>
      <c r="X345" s="13">
        <f>384/2</f>
        <v>192</v>
      </c>
      <c r="Y345" s="13">
        <v>196</v>
      </c>
      <c r="Z345" s="13">
        <v>80</v>
      </c>
      <c r="AA345" s="11">
        <f t="shared" si="264"/>
        <v>9200</v>
      </c>
      <c r="AB345" s="12">
        <f t="shared" si="292"/>
        <v>2001.92</v>
      </c>
      <c r="AC345" s="18">
        <f>V345+AB345*2+W345+Y345*2</f>
        <v>17264.84</v>
      </c>
      <c r="AD345" s="17">
        <f t="shared" si="293"/>
        <v>17692.58</v>
      </c>
      <c r="AE345" s="17">
        <f t="shared" si="294"/>
        <v>17922.98</v>
      </c>
      <c r="AF345" s="19">
        <v>55</v>
      </c>
      <c r="AG345" s="13">
        <v>24</v>
      </c>
      <c r="AH345" s="13">
        <v>25</v>
      </c>
      <c r="AI345" s="13">
        <v>6</v>
      </c>
      <c r="AJ345" s="21">
        <v>40</v>
      </c>
      <c r="AK345" s="21">
        <v>4</v>
      </c>
      <c r="AL345" s="21">
        <v>2.5</v>
      </c>
      <c r="AM345" s="21">
        <v>4.2</v>
      </c>
      <c r="AN345" s="13">
        <v>3.4</v>
      </c>
      <c r="AO345" s="13">
        <v>5</v>
      </c>
      <c r="AP345" s="13">
        <v>35</v>
      </c>
      <c r="AQ345" s="11">
        <f t="shared" si="265"/>
        <v>9200</v>
      </c>
      <c r="AR345" s="13">
        <f t="shared" si="308"/>
        <v>658.14</v>
      </c>
      <c r="AS345" s="13">
        <f t="shared" si="309"/>
        <v>427.74</v>
      </c>
      <c r="AT345" s="1">
        <f t="shared" si="295"/>
        <v>85</v>
      </c>
      <c r="AU345" s="1">
        <f t="shared" si="296"/>
        <v>43</v>
      </c>
      <c r="AV345" s="1" t="str">
        <f t="shared" si="310"/>
        <v>131</v>
      </c>
      <c r="AW345" s="1">
        <f t="shared" si="297"/>
        <v>5633</v>
      </c>
      <c r="AX345" s="1">
        <f t="shared" si="298"/>
        <v>80</v>
      </c>
      <c r="AY345" s="1">
        <f t="shared" si="299"/>
        <v>42</v>
      </c>
      <c r="AZ345" s="1" t="str">
        <f t="shared" si="311"/>
        <v>144.5</v>
      </c>
      <c r="BA345" s="1">
        <f t="shared" si="300"/>
        <v>6069</v>
      </c>
      <c r="BB345" s="1">
        <f t="shared" si="301"/>
        <v>11702</v>
      </c>
      <c r="BC345" s="1">
        <f t="shared" si="302"/>
        <v>107</v>
      </c>
      <c r="BE345" s="1" t="str">
        <f t="shared" si="303"/>
        <v>491</v>
      </c>
      <c r="BI345" s="1">
        <f t="shared" si="304"/>
        <v>29457.84</v>
      </c>
      <c r="BJ345" s="1">
        <f t="shared" si="305"/>
        <v>29885.58</v>
      </c>
      <c r="BK345" s="1">
        <f t="shared" si="306"/>
        <v>30115.98</v>
      </c>
      <c r="BM345" s="1" t="e">
        <f>BI345*#REF!*BL345/1000</f>
        <v>#REF!</v>
      </c>
      <c r="BN345" s="1" t="e">
        <f>BJ345*#REF!*BL345/1000</f>
        <v>#REF!</v>
      </c>
      <c r="BO345" s="1" t="e">
        <f>BK345*#REF!*BL345/1000</f>
        <v>#REF!</v>
      </c>
      <c r="BP345" s="3">
        <v>0.39</v>
      </c>
      <c r="BR345" s="1">
        <f t="shared" si="289"/>
        <v>0</v>
      </c>
      <c r="BS345" s="1">
        <f t="shared" si="290"/>
        <v>0</v>
      </c>
      <c r="BT345" s="1">
        <f t="shared" si="291"/>
        <v>0</v>
      </c>
    </row>
    <row r="346" spans="1:72">
      <c r="A346" s="1">
        <v>343</v>
      </c>
      <c r="B346" s="8" t="s">
        <v>88</v>
      </c>
      <c r="C346" s="1">
        <v>500</v>
      </c>
      <c r="D346" s="1">
        <v>9920</v>
      </c>
      <c r="F346" s="1">
        <v>85</v>
      </c>
      <c r="G346" s="1">
        <v>47</v>
      </c>
      <c r="H346" s="1">
        <v>80</v>
      </c>
      <c r="I346" s="1">
        <v>46</v>
      </c>
      <c r="J346" s="1">
        <v>63</v>
      </c>
      <c r="K346" s="1">
        <f t="shared" si="267"/>
        <v>12804</v>
      </c>
      <c r="L346" s="1">
        <f t="shared" si="268"/>
        <v>26888.5</v>
      </c>
      <c r="M346" s="1">
        <f t="shared" si="269"/>
        <v>27332.656</v>
      </c>
      <c r="N346" s="1">
        <f t="shared" si="270"/>
        <v>27580.336</v>
      </c>
      <c r="O346" s="1">
        <f t="shared" si="307"/>
        <v>12220</v>
      </c>
      <c r="P346" s="1">
        <v>2420</v>
      </c>
      <c r="Q346" s="1">
        <v>2400</v>
      </c>
      <c r="R346" s="11" t="s">
        <v>78</v>
      </c>
      <c r="S346" s="13">
        <v>2710</v>
      </c>
      <c r="T346" s="13">
        <v>2501</v>
      </c>
      <c r="U346" s="13">
        <v>2246</v>
      </c>
      <c r="V346" s="14">
        <f t="shared" si="266"/>
        <v>7457</v>
      </c>
      <c r="W346" s="13">
        <v>2000</v>
      </c>
      <c r="X346" s="13">
        <f>350/2</f>
        <v>175</v>
      </c>
      <c r="Y346" s="13">
        <v>196</v>
      </c>
      <c r="Z346" s="13">
        <v>80</v>
      </c>
      <c r="AA346" s="11">
        <f t="shared" si="264"/>
        <v>9920</v>
      </c>
      <c r="AB346" s="12">
        <f t="shared" si="292"/>
        <v>1957.75</v>
      </c>
      <c r="AC346" s="18">
        <f>V346+AB346*2+W346+Y347*2</f>
        <v>13764.5</v>
      </c>
      <c r="AD346" s="17">
        <f t="shared" si="293"/>
        <v>14208.656</v>
      </c>
      <c r="AE346" s="17">
        <f t="shared" si="294"/>
        <v>14456.336</v>
      </c>
      <c r="AF346" s="19">
        <v>55</v>
      </c>
      <c r="AG346" s="13">
        <v>24</v>
      </c>
      <c r="AH346" s="13">
        <v>25</v>
      </c>
      <c r="AI346" s="13">
        <v>6</v>
      </c>
      <c r="AJ346" s="21">
        <v>40</v>
      </c>
      <c r="AK346" s="21">
        <v>4</v>
      </c>
      <c r="AL346" s="21">
        <v>2.5</v>
      </c>
      <c r="AM346" s="21">
        <v>4.2</v>
      </c>
      <c r="AN346" s="13">
        <v>3.4</v>
      </c>
      <c r="AO346" s="13">
        <v>5</v>
      </c>
      <c r="AP346" s="13">
        <v>35</v>
      </c>
      <c r="AQ346" s="11">
        <f t="shared" si="265"/>
        <v>9920</v>
      </c>
      <c r="AR346" s="13">
        <f t="shared" si="308"/>
        <v>691.836</v>
      </c>
      <c r="AS346" s="13">
        <f t="shared" si="309"/>
        <v>444.156</v>
      </c>
      <c r="AT346" s="1">
        <f t="shared" si="295"/>
        <v>85</v>
      </c>
      <c r="AU346" s="1">
        <f t="shared" si="296"/>
        <v>47</v>
      </c>
      <c r="AV346" s="1" t="str">
        <f t="shared" si="310"/>
        <v>131</v>
      </c>
      <c r="AW346" s="1">
        <f t="shared" si="297"/>
        <v>6157</v>
      </c>
      <c r="AX346" s="1">
        <f t="shared" si="298"/>
        <v>80</v>
      </c>
      <c r="AY346" s="1">
        <f t="shared" si="299"/>
        <v>46</v>
      </c>
      <c r="AZ346" s="1" t="str">
        <f t="shared" si="311"/>
        <v>144.5</v>
      </c>
      <c r="BA346" s="1">
        <f t="shared" si="300"/>
        <v>6647</v>
      </c>
      <c r="BB346" s="1">
        <f t="shared" si="301"/>
        <v>12804</v>
      </c>
      <c r="BC346" s="1">
        <f t="shared" si="302"/>
        <v>63</v>
      </c>
      <c r="BE346" s="1" t="str">
        <f t="shared" si="303"/>
        <v>320</v>
      </c>
      <c r="BI346" s="1">
        <f t="shared" si="304"/>
        <v>26888.5</v>
      </c>
      <c r="BJ346" s="1">
        <f t="shared" si="305"/>
        <v>27332.656</v>
      </c>
      <c r="BK346" s="1">
        <f t="shared" si="306"/>
        <v>27580.336</v>
      </c>
      <c r="BM346" s="1" t="e">
        <f>BI346*#REF!*BL346/1000</f>
        <v>#REF!</v>
      </c>
      <c r="BN346" s="1" t="e">
        <f>BJ346*#REF!*BL346/1000</f>
        <v>#REF!</v>
      </c>
      <c r="BO346" s="1" t="e">
        <f>BK346*#REF!*BL346/1000</f>
        <v>#REF!</v>
      </c>
      <c r="BP346" s="3">
        <v>0.4</v>
      </c>
      <c r="BR346" s="1">
        <f t="shared" si="289"/>
        <v>0</v>
      </c>
      <c r="BS346" s="1">
        <f t="shared" si="290"/>
        <v>0</v>
      </c>
      <c r="BT346" s="1">
        <f t="shared" si="291"/>
        <v>0</v>
      </c>
    </row>
    <row r="347" spans="1:72">
      <c r="A347" s="1">
        <v>344</v>
      </c>
      <c r="B347" s="8" t="s">
        <v>88</v>
      </c>
      <c r="D347" s="1">
        <v>9920</v>
      </c>
      <c r="F347" s="1">
        <v>85</v>
      </c>
      <c r="G347" s="1">
        <v>47</v>
      </c>
      <c r="H347" s="1">
        <v>80</v>
      </c>
      <c r="I347" s="1">
        <v>46</v>
      </c>
      <c r="J347" s="1">
        <v>63</v>
      </c>
      <c r="K347" s="1">
        <f t="shared" si="267"/>
        <v>12804</v>
      </c>
      <c r="L347" s="1">
        <f t="shared" si="268"/>
        <v>27256.5</v>
      </c>
      <c r="M347" s="1">
        <f t="shared" si="269"/>
        <v>27700.656</v>
      </c>
      <c r="N347" s="1">
        <f t="shared" si="270"/>
        <v>27948.336</v>
      </c>
      <c r="O347" s="1">
        <f t="shared" si="307"/>
        <v>12220</v>
      </c>
      <c r="P347" s="1">
        <v>2420</v>
      </c>
      <c r="Q347" s="1">
        <v>2400</v>
      </c>
      <c r="R347" s="11" t="s">
        <v>80</v>
      </c>
      <c r="S347" s="13">
        <v>2710</v>
      </c>
      <c r="T347" s="13">
        <v>2501</v>
      </c>
      <c r="U347" s="13">
        <v>2246</v>
      </c>
      <c r="V347" s="14">
        <f t="shared" si="266"/>
        <v>7457</v>
      </c>
      <c r="W347" s="13">
        <f>1184*2</f>
        <v>2368</v>
      </c>
      <c r="X347" s="13">
        <f>350/2</f>
        <v>175</v>
      </c>
      <c r="Y347" s="13">
        <v>196</v>
      </c>
      <c r="Z347" s="13">
        <v>80</v>
      </c>
      <c r="AA347" s="11">
        <f t="shared" si="264"/>
        <v>9920</v>
      </c>
      <c r="AB347" s="12">
        <f t="shared" si="292"/>
        <v>1957.75</v>
      </c>
      <c r="AC347" s="18">
        <f>V347+AB347*2+W347+Y348*2</f>
        <v>14132.5</v>
      </c>
      <c r="AD347" s="17">
        <f t="shared" si="293"/>
        <v>14576.656</v>
      </c>
      <c r="AE347" s="17">
        <f t="shared" si="294"/>
        <v>14824.336</v>
      </c>
      <c r="AF347" s="19">
        <v>55</v>
      </c>
      <c r="AG347" s="13">
        <v>24</v>
      </c>
      <c r="AH347" s="13">
        <v>25</v>
      </c>
      <c r="AI347" s="13">
        <v>6</v>
      </c>
      <c r="AJ347" s="21">
        <v>40</v>
      </c>
      <c r="AK347" s="21">
        <v>4</v>
      </c>
      <c r="AL347" s="21">
        <v>2.5</v>
      </c>
      <c r="AM347" s="21">
        <v>4.2</v>
      </c>
      <c r="AN347" s="13">
        <v>3.4</v>
      </c>
      <c r="AO347" s="13">
        <v>5</v>
      </c>
      <c r="AP347" s="13">
        <v>35</v>
      </c>
      <c r="AQ347" s="11">
        <f t="shared" si="265"/>
        <v>9920</v>
      </c>
      <c r="AR347" s="13">
        <f t="shared" si="308"/>
        <v>691.836</v>
      </c>
      <c r="AS347" s="13">
        <f t="shared" si="309"/>
        <v>444.156</v>
      </c>
      <c r="AT347" s="1">
        <f t="shared" si="295"/>
        <v>85</v>
      </c>
      <c r="AU347" s="1">
        <f t="shared" si="296"/>
        <v>47</v>
      </c>
      <c r="AV347" s="1" t="str">
        <f t="shared" si="310"/>
        <v>131</v>
      </c>
      <c r="AW347" s="1">
        <f t="shared" si="297"/>
        <v>6157</v>
      </c>
      <c r="AX347" s="1">
        <f t="shared" si="298"/>
        <v>80</v>
      </c>
      <c r="AY347" s="1">
        <f t="shared" si="299"/>
        <v>46</v>
      </c>
      <c r="AZ347" s="1" t="str">
        <f t="shared" si="311"/>
        <v>144.5</v>
      </c>
      <c r="BA347" s="1">
        <f t="shared" si="300"/>
        <v>6647</v>
      </c>
      <c r="BB347" s="1">
        <f t="shared" si="301"/>
        <v>12804</v>
      </c>
      <c r="BC347" s="1">
        <f t="shared" si="302"/>
        <v>63</v>
      </c>
      <c r="BE347" s="1" t="str">
        <f t="shared" si="303"/>
        <v>320</v>
      </c>
      <c r="BI347" s="1">
        <f t="shared" si="304"/>
        <v>27256.5</v>
      </c>
      <c r="BJ347" s="1">
        <f t="shared" si="305"/>
        <v>27700.656</v>
      </c>
      <c r="BK347" s="1">
        <f t="shared" si="306"/>
        <v>27948.336</v>
      </c>
      <c r="BM347" s="1" t="e">
        <f>BI347*#REF!*BL347/1000</f>
        <v>#REF!</v>
      </c>
      <c r="BN347" s="1" t="e">
        <f>BJ347*#REF!*BL347/1000</f>
        <v>#REF!</v>
      </c>
      <c r="BO347" s="1" t="e">
        <f>BK347*#REF!*BL347/1000</f>
        <v>#REF!</v>
      </c>
      <c r="BP347" s="3">
        <v>0.45</v>
      </c>
      <c r="BR347" s="1">
        <f t="shared" si="289"/>
        <v>0</v>
      </c>
      <c r="BS347" s="1">
        <f t="shared" si="290"/>
        <v>0</v>
      </c>
      <c r="BT347" s="1">
        <f t="shared" si="291"/>
        <v>0</v>
      </c>
    </row>
    <row r="348" spans="1:72">
      <c r="A348" s="1">
        <v>345</v>
      </c>
      <c r="B348" s="8" t="s">
        <v>88</v>
      </c>
      <c r="D348" s="1">
        <v>9920</v>
      </c>
      <c r="F348" s="1">
        <v>85</v>
      </c>
      <c r="G348" s="1">
        <v>47</v>
      </c>
      <c r="H348" s="1">
        <v>80</v>
      </c>
      <c r="I348" s="1">
        <v>46</v>
      </c>
      <c r="J348" s="1">
        <v>107</v>
      </c>
      <c r="K348" s="1">
        <f t="shared" si="267"/>
        <v>12804</v>
      </c>
      <c r="L348" s="1">
        <f t="shared" si="268"/>
        <v>28299.5</v>
      </c>
      <c r="M348" s="1">
        <f t="shared" si="269"/>
        <v>28743.656</v>
      </c>
      <c r="N348" s="1">
        <f t="shared" si="270"/>
        <v>28991.336</v>
      </c>
      <c r="O348" s="1">
        <f t="shared" si="307"/>
        <v>12220</v>
      </c>
      <c r="P348" s="1">
        <v>2420</v>
      </c>
      <c r="Q348" s="1">
        <v>2400</v>
      </c>
      <c r="R348" s="11" t="s">
        <v>89</v>
      </c>
      <c r="S348" s="13">
        <v>2710</v>
      </c>
      <c r="T348" s="13">
        <v>2501</v>
      </c>
      <c r="U348" s="13">
        <v>2246</v>
      </c>
      <c r="V348" s="14">
        <f t="shared" si="266"/>
        <v>7457</v>
      </c>
      <c r="W348" s="13">
        <f>1620*2</f>
        <v>3240</v>
      </c>
      <c r="X348" s="13">
        <f>350/2</f>
        <v>175</v>
      </c>
      <c r="Y348" s="13">
        <v>196</v>
      </c>
      <c r="Z348" s="13">
        <v>80</v>
      </c>
      <c r="AA348" s="11">
        <f t="shared" si="264"/>
        <v>9920</v>
      </c>
      <c r="AB348" s="12">
        <f t="shared" si="292"/>
        <v>1957.75</v>
      </c>
      <c r="AC348" s="18">
        <f>V348+AB348*2+W348+Y348*2</f>
        <v>15004.5</v>
      </c>
      <c r="AD348" s="17">
        <f t="shared" si="293"/>
        <v>15448.656</v>
      </c>
      <c r="AE348" s="17">
        <f t="shared" si="294"/>
        <v>15696.336</v>
      </c>
      <c r="AF348" s="19">
        <v>55</v>
      </c>
      <c r="AG348" s="13">
        <v>24</v>
      </c>
      <c r="AH348" s="13">
        <v>25</v>
      </c>
      <c r="AI348" s="13">
        <v>6</v>
      </c>
      <c r="AJ348" s="21">
        <v>40</v>
      </c>
      <c r="AK348" s="21">
        <v>4</v>
      </c>
      <c r="AL348" s="21">
        <v>2.5</v>
      </c>
      <c r="AM348" s="21">
        <v>4.2</v>
      </c>
      <c r="AN348" s="13">
        <v>3.4</v>
      </c>
      <c r="AO348" s="13">
        <v>5</v>
      </c>
      <c r="AP348" s="13">
        <v>35</v>
      </c>
      <c r="AQ348" s="11">
        <f t="shared" si="265"/>
        <v>9920</v>
      </c>
      <c r="AR348" s="13">
        <f t="shared" si="308"/>
        <v>691.836</v>
      </c>
      <c r="AS348" s="13">
        <f t="shared" si="309"/>
        <v>444.156</v>
      </c>
      <c r="AT348" s="1">
        <f t="shared" si="295"/>
        <v>85</v>
      </c>
      <c r="AU348" s="1">
        <f t="shared" si="296"/>
        <v>47</v>
      </c>
      <c r="AV348" s="1" t="str">
        <f t="shared" si="310"/>
        <v>131</v>
      </c>
      <c r="AW348" s="1">
        <f t="shared" si="297"/>
        <v>6157</v>
      </c>
      <c r="AX348" s="1">
        <f t="shared" si="298"/>
        <v>80</v>
      </c>
      <c r="AY348" s="1">
        <f t="shared" si="299"/>
        <v>46</v>
      </c>
      <c r="AZ348" s="1" t="str">
        <f t="shared" si="311"/>
        <v>144.5</v>
      </c>
      <c r="BA348" s="1">
        <f t="shared" si="300"/>
        <v>6647</v>
      </c>
      <c r="BB348" s="1">
        <f t="shared" si="301"/>
        <v>12804</v>
      </c>
      <c r="BC348" s="1">
        <f t="shared" si="302"/>
        <v>107</v>
      </c>
      <c r="BE348" s="1" t="str">
        <f t="shared" si="303"/>
        <v>491</v>
      </c>
      <c r="BI348" s="1">
        <f t="shared" si="304"/>
        <v>28299.5</v>
      </c>
      <c r="BJ348" s="1">
        <f t="shared" si="305"/>
        <v>28743.656</v>
      </c>
      <c r="BK348" s="1">
        <f t="shared" si="306"/>
        <v>28991.336</v>
      </c>
      <c r="BM348" s="1" t="e">
        <f>BI348*#REF!*BL348/1000</f>
        <v>#REF!</v>
      </c>
      <c r="BN348" s="1" t="e">
        <f>BJ348*#REF!*BL348/1000</f>
        <v>#REF!</v>
      </c>
      <c r="BO348" s="1" t="e">
        <f>BK348*#REF!*BL348/1000</f>
        <v>#REF!</v>
      </c>
      <c r="BP348" s="3">
        <v>0.4</v>
      </c>
      <c r="BR348" s="1">
        <f t="shared" si="289"/>
        <v>0</v>
      </c>
      <c r="BS348" s="1">
        <f t="shared" si="290"/>
        <v>0</v>
      </c>
      <c r="BT348" s="1">
        <f t="shared" si="291"/>
        <v>0</v>
      </c>
    </row>
    <row r="349" spans="1:72">
      <c r="A349" s="1">
        <v>346</v>
      </c>
      <c r="B349" s="8" t="s">
        <v>88</v>
      </c>
      <c r="D349" s="1">
        <v>9920</v>
      </c>
      <c r="F349" s="1">
        <v>85</v>
      </c>
      <c r="G349" s="1">
        <v>47</v>
      </c>
      <c r="H349" s="1">
        <v>80</v>
      </c>
      <c r="I349" s="1">
        <v>46</v>
      </c>
      <c r="J349" s="1">
        <v>107</v>
      </c>
      <c r="K349" s="1">
        <f t="shared" si="267"/>
        <v>12804</v>
      </c>
      <c r="L349" s="1">
        <f t="shared" si="268"/>
        <v>28519.5</v>
      </c>
      <c r="M349" s="1">
        <f t="shared" si="269"/>
        <v>28963.656</v>
      </c>
      <c r="N349" s="1">
        <f t="shared" si="270"/>
        <v>29211.336</v>
      </c>
      <c r="O349" s="1">
        <f t="shared" si="307"/>
        <v>12220</v>
      </c>
      <c r="P349" s="1">
        <v>2420</v>
      </c>
      <c r="Q349" s="1">
        <v>2400</v>
      </c>
      <c r="R349" s="11" t="s">
        <v>90</v>
      </c>
      <c r="S349" s="13">
        <v>2710</v>
      </c>
      <c r="T349" s="13">
        <v>2501</v>
      </c>
      <c r="U349" s="13">
        <v>2246</v>
      </c>
      <c r="V349" s="14">
        <f t="shared" si="266"/>
        <v>7457</v>
      </c>
      <c r="W349" s="13">
        <f>1730*2</f>
        <v>3460</v>
      </c>
      <c r="X349" s="13">
        <f>350/2</f>
        <v>175</v>
      </c>
      <c r="Y349" s="13">
        <v>196</v>
      </c>
      <c r="Z349" s="13">
        <v>80</v>
      </c>
      <c r="AA349" s="11">
        <f t="shared" si="264"/>
        <v>9920</v>
      </c>
      <c r="AB349" s="12">
        <f t="shared" si="292"/>
        <v>1957.75</v>
      </c>
      <c r="AC349" s="18">
        <f>V349+AB349*2+W349+Y349*2</f>
        <v>15224.5</v>
      </c>
      <c r="AD349" s="17">
        <f t="shared" si="293"/>
        <v>15668.656</v>
      </c>
      <c r="AE349" s="17">
        <f t="shared" si="294"/>
        <v>15916.336</v>
      </c>
      <c r="AF349" s="19">
        <v>55</v>
      </c>
      <c r="AG349" s="13">
        <v>24</v>
      </c>
      <c r="AH349" s="13">
        <v>25</v>
      </c>
      <c r="AI349" s="13">
        <v>6</v>
      </c>
      <c r="AJ349" s="21">
        <v>40</v>
      </c>
      <c r="AK349" s="21">
        <v>4</v>
      </c>
      <c r="AL349" s="21">
        <v>2.5</v>
      </c>
      <c r="AM349" s="21">
        <v>4.2</v>
      </c>
      <c r="AN349" s="13">
        <v>3.4</v>
      </c>
      <c r="AO349" s="13">
        <v>5</v>
      </c>
      <c r="AP349" s="13">
        <v>35</v>
      </c>
      <c r="AQ349" s="11">
        <f t="shared" si="265"/>
        <v>9920</v>
      </c>
      <c r="AR349" s="13">
        <f t="shared" si="308"/>
        <v>691.836</v>
      </c>
      <c r="AS349" s="13">
        <f t="shared" si="309"/>
        <v>444.156</v>
      </c>
      <c r="AT349" s="1">
        <f t="shared" si="295"/>
        <v>85</v>
      </c>
      <c r="AU349" s="1">
        <f t="shared" si="296"/>
        <v>47</v>
      </c>
      <c r="AV349" s="1" t="str">
        <f t="shared" si="310"/>
        <v>131</v>
      </c>
      <c r="AW349" s="1">
        <f t="shared" si="297"/>
        <v>6157</v>
      </c>
      <c r="AX349" s="1">
        <f t="shared" si="298"/>
        <v>80</v>
      </c>
      <c r="AY349" s="1">
        <f t="shared" si="299"/>
        <v>46</v>
      </c>
      <c r="AZ349" s="1" t="str">
        <f t="shared" si="311"/>
        <v>144.5</v>
      </c>
      <c r="BA349" s="1">
        <f t="shared" si="300"/>
        <v>6647</v>
      </c>
      <c r="BB349" s="1">
        <f t="shared" si="301"/>
        <v>12804</v>
      </c>
      <c r="BC349" s="1">
        <f t="shared" si="302"/>
        <v>107</v>
      </c>
      <c r="BE349" s="1" t="str">
        <f t="shared" si="303"/>
        <v>491</v>
      </c>
      <c r="BI349" s="1">
        <f t="shared" si="304"/>
        <v>28519.5</v>
      </c>
      <c r="BJ349" s="1">
        <f t="shared" si="305"/>
        <v>28963.656</v>
      </c>
      <c r="BK349" s="1">
        <f t="shared" si="306"/>
        <v>29211.336</v>
      </c>
      <c r="BM349" s="1" t="e">
        <f>BI349*#REF!*BL349/1000</f>
        <v>#REF!</v>
      </c>
      <c r="BN349" s="1" t="e">
        <f>BJ349*#REF!*BL349/1000</f>
        <v>#REF!</v>
      </c>
      <c r="BO349" s="1" t="e">
        <f>BK349*#REF!*BL349/1000</f>
        <v>#REF!</v>
      </c>
      <c r="BP349" s="3">
        <v>0.45</v>
      </c>
      <c r="BR349" s="1">
        <f t="shared" si="289"/>
        <v>0</v>
      </c>
      <c r="BS349" s="1">
        <f t="shared" si="290"/>
        <v>0</v>
      </c>
      <c r="BT349" s="1">
        <f t="shared" si="291"/>
        <v>0</v>
      </c>
    </row>
    <row r="350" spans="1:72">
      <c r="A350" s="1">
        <v>347</v>
      </c>
      <c r="B350" s="8" t="s">
        <v>88</v>
      </c>
      <c r="D350" s="1">
        <v>9920</v>
      </c>
      <c r="F350" s="1">
        <v>85</v>
      </c>
      <c r="G350" s="1">
        <v>47</v>
      </c>
      <c r="H350" s="1">
        <v>80</v>
      </c>
      <c r="I350" s="1">
        <v>46</v>
      </c>
      <c r="J350" s="1">
        <v>63</v>
      </c>
      <c r="K350" s="1">
        <f t="shared" si="267"/>
        <v>12804</v>
      </c>
      <c r="L350" s="1">
        <f t="shared" si="268"/>
        <v>29113.32</v>
      </c>
      <c r="M350" s="1">
        <f t="shared" si="269"/>
        <v>29557.476</v>
      </c>
      <c r="N350" s="1">
        <f t="shared" si="270"/>
        <v>29805.156</v>
      </c>
      <c r="O350" s="1">
        <f t="shared" si="307"/>
        <v>12220</v>
      </c>
      <c r="P350" s="1">
        <v>2420</v>
      </c>
      <c r="Q350" s="1">
        <v>2400</v>
      </c>
      <c r="R350" s="11" t="s">
        <v>91</v>
      </c>
      <c r="S350" s="13">
        <v>3015</v>
      </c>
      <c r="T350" s="13">
        <v>2708</v>
      </c>
      <c r="U350" s="13">
        <v>2426</v>
      </c>
      <c r="V350" s="14">
        <f t="shared" si="266"/>
        <v>8149</v>
      </c>
      <c r="W350" s="13">
        <f>1584*2</f>
        <v>3168</v>
      </c>
      <c r="X350" s="13">
        <f>384/2</f>
        <v>192</v>
      </c>
      <c r="Y350" s="13">
        <v>196</v>
      </c>
      <c r="Z350" s="13">
        <v>80</v>
      </c>
      <c r="AA350" s="11">
        <f t="shared" si="264"/>
        <v>9920</v>
      </c>
      <c r="AB350" s="12">
        <f t="shared" si="292"/>
        <v>2140.16</v>
      </c>
      <c r="AC350" s="18">
        <f>V350+AB350*2+W350+Y350*2</f>
        <v>15989.32</v>
      </c>
      <c r="AD350" s="17">
        <f t="shared" si="293"/>
        <v>16433.476</v>
      </c>
      <c r="AE350" s="17">
        <f t="shared" si="294"/>
        <v>16681.156</v>
      </c>
      <c r="AF350" s="19">
        <v>55</v>
      </c>
      <c r="AG350" s="13">
        <v>24</v>
      </c>
      <c r="AH350" s="13">
        <v>25</v>
      </c>
      <c r="AI350" s="13">
        <v>6</v>
      </c>
      <c r="AJ350" s="21">
        <v>40</v>
      </c>
      <c r="AK350" s="21">
        <v>4</v>
      </c>
      <c r="AL350" s="21">
        <v>2.5</v>
      </c>
      <c r="AM350" s="21">
        <v>4.2</v>
      </c>
      <c r="AN350" s="13">
        <v>3.4</v>
      </c>
      <c r="AO350" s="13">
        <v>5</v>
      </c>
      <c r="AP350" s="13">
        <v>35</v>
      </c>
      <c r="AQ350" s="11">
        <f t="shared" si="265"/>
        <v>9920</v>
      </c>
      <c r="AR350" s="13">
        <f t="shared" si="308"/>
        <v>691.836</v>
      </c>
      <c r="AS350" s="13">
        <f t="shared" si="309"/>
        <v>444.156</v>
      </c>
      <c r="AT350" s="1">
        <f t="shared" si="295"/>
        <v>85</v>
      </c>
      <c r="AU350" s="1">
        <f t="shared" si="296"/>
        <v>47</v>
      </c>
      <c r="AV350" s="1" t="str">
        <f t="shared" si="310"/>
        <v>131</v>
      </c>
      <c r="AW350" s="1">
        <f t="shared" si="297"/>
        <v>6157</v>
      </c>
      <c r="AX350" s="1">
        <f t="shared" si="298"/>
        <v>80</v>
      </c>
      <c r="AY350" s="1">
        <f t="shared" si="299"/>
        <v>46</v>
      </c>
      <c r="AZ350" s="1" t="str">
        <f t="shared" si="311"/>
        <v>144.5</v>
      </c>
      <c r="BA350" s="1">
        <f t="shared" si="300"/>
        <v>6647</v>
      </c>
      <c r="BB350" s="1">
        <f t="shared" si="301"/>
        <v>12804</v>
      </c>
      <c r="BC350" s="1">
        <f t="shared" si="302"/>
        <v>63</v>
      </c>
      <c r="BE350" s="1" t="str">
        <f t="shared" si="303"/>
        <v>320</v>
      </c>
      <c r="BI350" s="1">
        <f t="shared" si="304"/>
        <v>29113.32</v>
      </c>
      <c r="BJ350" s="1">
        <f t="shared" si="305"/>
        <v>29557.476</v>
      </c>
      <c r="BK350" s="1">
        <f t="shared" si="306"/>
        <v>29805.156</v>
      </c>
      <c r="BM350" s="1" t="e">
        <f>BI350*#REF!*BL350/1000</f>
        <v>#REF!</v>
      </c>
      <c r="BN350" s="1" t="e">
        <f>BJ350*#REF!*BL350/1000</f>
        <v>#REF!</v>
      </c>
      <c r="BO350" s="1" t="e">
        <f>BK350*#REF!*BL350/1000</f>
        <v>#REF!</v>
      </c>
      <c r="BP350" s="3">
        <v>0.4</v>
      </c>
      <c r="BR350" s="1">
        <f t="shared" si="289"/>
        <v>0</v>
      </c>
      <c r="BS350" s="1">
        <f t="shared" si="290"/>
        <v>0</v>
      </c>
      <c r="BT350" s="1">
        <f t="shared" si="291"/>
        <v>0</v>
      </c>
    </row>
    <row r="351" spans="1:72">
      <c r="A351" s="1">
        <v>348</v>
      </c>
      <c r="B351" s="8" t="s">
        <v>88</v>
      </c>
      <c r="D351" s="1">
        <v>9920</v>
      </c>
      <c r="F351" s="1">
        <v>85</v>
      </c>
      <c r="G351" s="1">
        <v>47</v>
      </c>
      <c r="H351" s="1">
        <v>80</v>
      </c>
      <c r="I351" s="1">
        <v>46</v>
      </c>
      <c r="J351" s="1">
        <v>107</v>
      </c>
      <c r="K351" s="1">
        <f t="shared" si="267"/>
        <v>12804</v>
      </c>
      <c r="L351" s="1">
        <f t="shared" si="268"/>
        <v>30484.32</v>
      </c>
      <c r="M351" s="1">
        <f t="shared" si="269"/>
        <v>30928.476</v>
      </c>
      <c r="N351" s="1">
        <f t="shared" si="270"/>
        <v>31176.156</v>
      </c>
      <c r="O351" s="1">
        <f t="shared" si="307"/>
        <v>12220</v>
      </c>
      <c r="P351" s="1">
        <v>2420</v>
      </c>
      <c r="Q351" s="1">
        <v>2400</v>
      </c>
      <c r="R351" s="11" t="s">
        <v>92</v>
      </c>
      <c r="S351" s="13">
        <v>3015</v>
      </c>
      <c r="T351" s="13">
        <v>2708</v>
      </c>
      <c r="U351" s="13">
        <v>2426</v>
      </c>
      <c r="V351" s="14">
        <f t="shared" si="266"/>
        <v>8149</v>
      </c>
      <c r="W351" s="13">
        <f>2184*2</f>
        <v>4368</v>
      </c>
      <c r="X351" s="13">
        <f>384/2</f>
        <v>192</v>
      </c>
      <c r="Y351" s="13">
        <v>196</v>
      </c>
      <c r="Z351" s="13">
        <v>80</v>
      </c>
      <c r="AA351" s="11">
        <f t="shared" si="264"/>
        <v>9920</v>
      </c>
      <c r="AB351" s="12">
        <f t="shared" si="292"/>
        <v>2140.16</v>
      </c>
      <c r="AC351" s="18">
        <f>V351+AB351*2+W351+Y351*2</f>
        <v>17189.32</v>
      </c>
      <c r="AD351" s="17">
        <f t="shared" si="293"/>
        <v>17633.476</v>
      </c>
      <c r="AE351" s="17">
        <f t="shared" si="294"/>
        <v>17881.156</v>
      </c>
      <c r="AF351" s="19">
        <v>55</v>
      </c>
      <c r="AG351" s="13">
        <v>24</v>
      </c>
      <c r="AH351" s="13">
        <v>25</v>
      </c>
      <c r="AI351" s="13">
        <v>6</v>
      </c>
      <c r="AJ351" s="21">
        <v>40</v>
      </c>
      <c r="AK351" s="21">
        <v>4</v>
      </c>
      <c r="AL351" s="21">
        <v>2.5</v>
      </c>
      <c r="AM351" s="21">
        <v>4.2</v>
      </c>
      <c r="AN351" s="13">
        <v>3.4</v>
      </c>
      <c r="AO351" s="13">
        <v>5</v>
      </c>
      <c r="AP351" s="13">
        <v>35</v>
      </c>
      <c r="AQ351" s="11">
        <f t="shared" si="265"/>
        <v>9920</v>
      </c>
      <c r="AR351" s="13">
        <f t="shared" si="308"/>
        <v>691.836</v>
      </c>
      <c r="AS351" s="13">
        <f t="shared" si="309"/>
        <v>444.156</v>
      </c>
      <c r="AT351" s="1">
        <f t="shared" si="295"/>
        <v>85</v>
      </c>
      <c r="AU351" s="1">
        <f t="shared" si="296"/>
        <v>47</v>
      </c>
      <c r="AV351" s="1" t="str">
        <f t="shared" si="310"/>
        <v>131</v>
      </c>
      <c r="AW351" s="1">
        <f t="shared" si="297"/>
        <v>6157</v>
      </c>
      <c r="AX351" s="1">
        <f t="shared" si="298"/>
        <v>80</v>
      </c>
      <c r="AY351" s="1">
        <f t="shared" si="299"/>
        <v>46</v>
      </c>
      <c r="AZ351" s="1" t="str">
        <f t="shared" si="311"/>
        <v>144.5</v>
      </c>
      <c r="BA351" s="1">
        <f t="shared" si="300"/>
        <v>6647</v>
      </c>
      <c r="BB351" s="1">
        <f t="shared" si="301"/>
        <v>12804</v>
      </c>
      <c r="BC351" s="1">
        <f t="shared" si="302"/>
        <v>107</v>
      </c>
      <c r="BE351" s="1" t="str">
        <f t="shared" si="303"/>
        <v>491</v>
      </c>
      <c r="BI351" s="1">
        <f t="shared" si="304"/>
        <v>30484.32</v>
      </c>
      <c r="BJ351" s="1">
        <f t="shared" si="305"/>
        <v>30928.476</v>
      </c>
      <c r="BK351" s="1">
        <f t="shared" si="306"/>
        <v>31176.156</v>
      </c>
      <c r="BM351" s="1" t="e">
        <f>BI351*#REF!*BL351/1000</f>
        <v>#REF!</v>
      </c>
      <c r="BN351" s="1" t="e">
        <f>BJ351*#REF!*BL351/1000</f>
        <v>#REF!</v>
      </c>
      <c r="BO351" s="1" t="e">
        <f>BK351*#REF!*BL351/1000</f>
        <v>#REF!</v>
      </c>
      <c r="BP351" s="3">
        <v>0.4</v>
      </c>
      <c r="BR351" s="1">
        <f t="shared" si="289"/>
        <v>0</v>
      </c>
      <c r="BS351" s="1">
        <f t="shared" si="290"/>
        <v>0</v>
      </c>
      <c r="BT351" s="1">
        <f t="shared" si="291"/>
        <v>0</v>
      </c>
    </row>
    <row r="352" spans="1:72">
      <c r="A352" s="1">
        <v>349</v>
      </c>
      <c r="B352" s="8" t="s">
        <v>88</v>
      </c>
      <c r="D352" s="1">
        <v>9920</v>
      </c>
      <c r="F352" s="1">
        <v>85</v>
      </c>
      <c r="G352" s="1">
        <v>47</v>
      </c>
      <c r="H352" s="1">
        <v>80</v>
      </c>
      <c r="I352" s="1">
        <v>46</v>
      </c>
      <c r="J352" s="1">
        <v>107</v>
      </c>
      <c r="K352" s="1">
        <f t="shared" si="267"/>
        <v>12804</v>
      </c>
      <c r="L352" s="1">
        <f t="shared" si="268"/>
        <v>30836.32</v>
      </c>
      <c r="M352" s="1">
        <f t="shared" si="269"/>
        <v>31280.476</v>
      </c>
      <c r="N352" s="1">
        <f t="shared" si="270"/>
        <v>31528.156</v>
      </c>
      <c r="O352" s="1">
        <f t="shared" si="307"/>
        <v>12220</v>
      </c>
      <c r="P352" s="1">
        <v>2420</v>
      </c>
      <c r="Q352" s="1">
        <v>2400</v>
      </c>
      <c r="R352" s="11" t="s">
        <v>93</v>
      </c>
      <c r="S352" s="13">
        <v>3015</v>
      </c>
      <c r="T352" s="13">
        <v>2708</v>
      </c>
      <c r="U352" s="13">
        <v>2426</v>
      </c>
      <c r="V352" s="14">
        <f t="shared" si="266"/>
        <v>8149</v>
      </c>
      <c r="W352" s="13">
        <f>2360*2</f>
        <v>4720</v>
      </c>
      <c r="X352" s="13">
        <f>384/2</f>
        <v>192</v>
      </c>
      <c r="Y352" s="13">
        <v>196</v>
      </c>
      <c r="Z352" s="13">
        <v>80</v>
      </c>
      <c r="AA352" s="11">
        <f t="shared" si="264"/>
        <v>9920</v>
      </c>
      <c r="AB352" s="12">
        <f t="shared" si="292"/>
        <v>2140.16</v>
      </c>
      <c r="AC352" s="18">
        <f>V352+AB352*2+W352+Y352*2</f>
        <v>17541.32</v>
      </c>
      <c r="AD352" s="17">
        <f t="shared" si="293"/>
        <v>17985.476</v>
      </c>
      <c r="AE352" s="17">
        <f t="shared" si="294"/>
        <v>18233.156</v>
      </c>
      <c r="AF352" s="19">
        <v>55</v>
      </c>
      <c r="AG352" s="13">
        <v>24</v>
      </c>
      <c r="AH352" s="13">
        <v>25</v>
      </c>
      <c r="AI352" s="13">
        <v>6</v>
      </c>
      <c r="AJ352" s="21">
        <v>40</v>
      </c>
      <c r="AK352" s="21">
        <v>4</v>
      </c>
      <c r="AL352" s="21">
        <v>2.5</v>
      </c>
      <c r="AM352" s="21">
        <v>4.2</v>
      </c>
      <c r="AN352" s="13">
        <v>3.4</v>
      </c>
      <c r="AO352" s="13">
        <v>5</v>
      </c>
      <c r="AP352" s="13">
        <v>35</v>
      </c>
      <c r="AQ352" s="11">
        <f t="shared" si="265"/>
        <v>9920</v>
      </c>
      <c r="AR352" s="13">
        <f t="shared" si="308"/>
        <v>691.836</v>
      </c>
      <c r="AS352" s="13">
        <f t="shared" si="309"/>
        <v>444.156</v>
      </c>
      <c r="AT352" s="1">
        <f t="shared" si="295"/>
        <v>85</v>
      </c>
      <c r="AU352" s="1">
        <f t="shared" si="296"/>
        <v>47</v>
      </c>
      <c r="AV352" s="1" t="str">
        <f t="shared" si="310"/>
        <v>131</v>
      </c>
      <c r="AW352" s="1">
        <f t="shared" si="297"/>
        <v>6157</v>
      </c>
      <c r="AX352" s="1">
        <f t="shared" si="298"/>
        <v>80</v>
      </c>
      <c r="AY352" s="1">
        <f t="shared" si="299"/>
        <v>46</v>
      </c>
      <c r="AZ352" s="1" t="str">
        <f t="shared" si="311"/>
        <v>144.5</v>
      </c>
      <c r="BA352" s="1">
        <f t="shared" si="300"/>
        <v>6647</v>
      </c>
      <c r="BB352" s="1">
        <f t="shared" si="301"/>
        <v>12804</v>
      </c>
      <c r="BC352" s="1">
        <f t="shared" si="302"/>
        <v>107</v>
      </c>
      <c r="BE352" s="1" t="str">
        <f t="shared" si="303"/>
        <v>491</v>
      </c>
      <c r="BI352" s="1">
        <f t="shared" si="304"/>
        <v>30836.32</v>
      </c>
      <c r="BJ352" s="1">
        <f t="shared" si="305"/>
        <v>31280.476</v>
      </c>
      <c r="BK352" s="1">
        <f t="shared" si="306"/>
        <v>31528.156</v>
      </c>
      <c r="BM352" s="1" t="e">
        <f>BI352*#REF!*BL352/1000</f>
        <v>#REF!</v>
      </c>
      <c r="BN352" s="1" t="e">
        <f>BJ352*#REF!*BL352/1000</f>
        <v>#REF!</v>
      </c>
      <c r="BO352" s="1" t="e">
        <f>BK352*#REF!*BL352/1000</f>
        <v>#REF!</v>
      </c>
      <c r="BP352" s="3">
        <v>0.45</v>
      </c>
      <c r="BR352" s="1">
        <f t="shared" si="289"/>
        <v>0</v>
      </c>
      <c r="BS352" s="1">
        <f t="shared" si="290"/>
        <v>0</v>
      </c>
      <c r="BT352" s="1">
        <f t="shared" si="291"/>
        <v>0</v>
      </c>
    </row>
    <row r="353" spans="1:72">
      <c r="A353" s="1">
        <v>350</v>
      </c>
      <c r="B353" s="8" t="s">
        <v>88</v>
      </c>
      <c r="C353" s="1">
        <v>550</v>
      </c>
      <c r="D353" s="1">
        <v>10720</v>
      </c>
      <c r="F353" s="1">
        <v>85</v>
      </c>
      <c r="G353" s="1">
        <v>52</v>
      </c>
      <c r="H353" s="1">
        <v>80</v>
      </c>
      <c r="I353" s="1">
        <v>51</v>
      </c>
      <c r="J353" s="1">
        <v>63</v>
      </c>
      <c r="K353" s="1">
        <f t="shared" si="267"/>
        <v>14181.5</v>
      </c>
      <c r="L353" s="1">
        <f t="shared" si="268"/>
        <v>28546</v>
      </c>
      <c r="M353" s="1">
        <f t="shared" si="269"/>
        <v>29008.396</v>
      </c>
      <c r="N353" s="1">
        <f t="shared" si="270"/>
        <v>29275.276</v>
      </c>
      <c r="O353" s="1">
        <f t="shared" si="307"/>
        <v>13020</v>
      </c>
      <c r="P353" s="1">
        <v>2420</v>
      </c>
      <c r="Q353" s="1">
        <v>2400</v>
      </c>
      <c r="R353" s="11" t="s">
        <v>78</v>
      </c>
      <c r="S353" s="13">
        <v>2710</v>
      </c>
      <c r="T353" s="13">
        <v>2501</v>
      </c>
      <c r="U353" s="13">
        <v>2246</v>
      </c>
      <c r="V353" s="14">
        <f t="shared" si="266"/>
        <v>7457</v>
      </c>
      <c r="W353" s="13">
        <v>2000</v>
      </c>
      <c r="X353" s="13">
        <f>350/2</f>
        <v>175</v>
      </c>
      <c r="Y353" s="13">
        <v>196</v>
      </c>
      <c r="Z353" s="13">
        <v>80</v>
      </c>
      <c r="AA353" s="11">
        <f t="shared" si="264"/>
        <v>10720</v>
      </c>
      <c r="AB353" s="12">
        <f t="shared" si="292"/>
        <v>2097.75</v>
      </c>
      <c r="AC353" s="18">
        <f>V353+AB353*2+W353+Y354*2</f>
        <v>14044.5</v>
      </c>
      <c r="AD353" s="17">
        <f t="shared" si="293"/>
        <v>14506.896</v>
      </c>
      <c r="AE353" s="17">
        <f t="shared" si="294"/>
        <v>14773.776</v>
      </c>
      <c r="AF353" s="19">
        <v>55</v>
      </c>
      <c r="AG353" s="13">
        <v>24</v>
      </c>
      <c r="AH353" s="13">
        <v>25</v>
      </c>
      <c r="AI353" s="13">
        <v>6</v>
      </c>
      <c r="AJ353" s="21">
        <v>40</v>
      </c>
      <c r="AK353" s="21">
        <v>4</v>
      </c>
      <c r="AL353" s="21">
        <v>2.5</v>
      </c>
      <c r="AM353" s="21">
        <v>4.2</v>
      </c>
      <c r="AN353" s="13">
        <v>3.4</v>
      </c>
      <c r="AO353" s="13">
        <v>5</v>
      </c>
      <c r="AP353" s="13">
        <v>35</v>
      </c>
      <c r="AQ353" s="11">
        <f t="shared" si="265"/>
        <v>10720</v>
      </c>
      <c r="AR353" s="13">
        <f t="shared" si="308"/>
        <v>729.276</v>
      </c>
      <c r="AS353" s="13">
        <f t="shared" si="309"/>
        <v>462.396</v>
      </c>
      <c r="AT353" s="1">
        <f t="shared" si="295"/>
        <v>85</v>
      </c>
      <c r="AU353" s="1">
        <f t="shared" si="296"/>
        <v>52</v>
      </c>
      <c r="AV353" s="1" t="str">
        <f t="shared" si="310"/>
        <v>131</v>
      </c>
      <c r="AW353" s="1">
        <f t="shared" si="297"/>
        <v>6812</v>
      </c>
      <c r="AX353" s="1">
        <f t="shared" si="298"/>
        <v>80</v>
      </c>
      <c r="AY353" s="1">
        <f t="shared" si="299"/>
        <v>51</v>
      </c>
      <c r="AZ353" s="1" t="str">
        <f t="shared" si="311"/>
        <v>144.5</v>
      </c>
      <c r="BA353" s="1">
        <f t="shared" si="300"/>
        <v>7369.5</v>
      </c>
      <c r="BB353" s="1">
        <f t="shared" si="301"/>
        <v>14181.5</v>
      </c>
      <c r="BC353" s="1">
        <f t="shared" si="302"/>
        <v>63</v>
      </c>
      <c r="BE353" s="1" t="str">
        <f t="shared" si="303"/>
        <v>320</v>
      </c>
      <c r="BI353" s="1">
        <f t="shared" si="304"/>
        <v>28546</v>
      </c>
      <c r="BJ353" s="1">
        <f t="shared" si="305"/>
        <v>29008.396</v>
      </c>
      <c r="BK353" s="1">
        <f t="shared" si="306"/>
        <v>29275.276</v>
      </c>
      <c r="BM353" s="1" t="e">
        <f>BI353*#REF!*BL353/1000</f>
        <v>#REF!</v>
      </c>
      <c r="BN353" s="1" t="e">
        <f>BJ353*#REF!*BL353/1000</f>
        <v>#REF!</v>
      </c>
      <c r="BO353" s="1" t="e">
        <f>BK353*#REF!*BL353/1000</f>
        <v>#REF!</v>
      </c>
      <c r="BR353" s="1">
        <f t="shared" si="289"/>
        <v>0</v>
      </c>
      <c r="BS353" s="1">
        <f t="shared" si="290"/>
        <v>0</v>
      </c>
      <c r="BT353" s="1">
        <f t="shared" si="291"/>
        <v>0</v>
      </c>
    </row>
    <row r="354" spans="1:72">
      <c r="A354" s="1">
        <v>351</v>
      </c>
      <c r="B354" s="8" t="s">
        <v>88</v>
      </c>
      <c r="D354" s="1">
        <v>10720</v>
      </c>
      <c r="F354" s="1">
        <v>85</v>
      </c>
      <c r="G354" s="1">
        <v>52</v>
      </c>
      <c r="H354" s="1">
        <v>80</v>
      </c>
      <c r="I354" s="1">
        <v>51</v>
      </c>
      <c r="J354" s="1">
        <v>63</v>
      </c>
      <c r="K354" s="1">
        <f t="shared" si="267"/>
        <v>14181.5</v>
      </c>
      <c r="L354" s="1">
        <f t="shared" si="268"/>
        <v>28914</v>
      </c>
      <c r="M354" s="1">
        <f t="shared" si="269"/>
        <v>29376.396</v>
      </c>
      <c r="N354" s="1">
        <f t="shared" si="270"/>
        <v>29643.276</v>
      </c>
      <c r="O354" s="1">
        <f t="shared" si="307"/>
        <v>13020</v>
      </c>
      <c r="P354" s="1">
        <v>2420</v>
      </c>
      <c r="Q354" s="1">
        <v>2400</v>
      </c>
      <c r="R354" s="11" t="s">
        <v>80</v>
      </c>
      <c r="S354" s="13">
        <v>2710</v>
      </c>
      <c r="T354" s="13">
        <v>2501</v>
      </c>
      <c r="U354" s="13">
        <v>2246</v>
      </c>
      <c r="V354" s="14">
        <f t="shared" si="266"/>
        <v>7457</v>
      </c>
      <c r="W354" s="13">
        <f>1184*2</f>
        <v>2368</v>
      </c>
      <c r="X354" s="13">
        <f>350/2</f>
        <v>175</v>
      </c>
      <c r="Y354" s="13">
        <v>196</v>
      </c>
      <c r="Z354" s="13">
        <v>80</v>
      </c>
      <c r="AA354" s="11">
        <f t="shared" si="264"/>
        <v>10720</v>
      </c>
      <c r="AB354" s="12">
        <f t="shared" si="292"/>
        <v>2097.75</v>
      </c>
      <c r="AC354" s="18">
        <f>V354+AB354*2+W354+Y355*2</f>
        <v>14412.5</v>
      </c>
      <c r="AD354" s="17">
        <f t="shared" si="293"/>
        <v>14874.896</v>
      </c>
      <c r="AE354" s="17">
        <f t="shared" si="294"/>
        <v>15141.776</v>
      </c>
      <c r="AF354" s="19">
        <v>55</v>
      </c>
      <c r="AG354" s="13">
        <v>24</v>
      </c>
      <c r="AH354" s="13">
        <v>25</v>
      </c>
      <c r="AI354" s="13">
        <v>6</v>
      </c>
      <c r="AJ354" s="21">
        <v>40</v>
      </c>
      <c r="AK354" s="21">
        <v>4</v>
      </c>
      <c r="AL354" s="21">
        <v>2.5</v>
      </c>
      <c r="AM354" s="21">
        <v>4.2</v>
      </c>
      <c r="AN354" s="13">
        <v>3.4</v>
      </c>
      <c r="AO354" s="13">
        <v>5</v>
      </c>
      <c r="AP354" s="13">
        <v>35</v>
      </c>
      <c r="AQ354" s="11">
        <f t="shared" si="265"/>
        <v>10720</v>
      </c>
      <c r="AR354" s="13">
        <f t="shared" si="308"/>
        <v>729.276</v>
      </c>
      <c r="AS354" s="13">
        <f t="shared" si="309"/>
        <v>462.396</v>
      </c>
      <c r="AT354" s="1">
        <f t="shared" si="295"/>
        <v>85</v>
      </c>
      <c r="AU354" s="1">
        <f t="shared" si="296"/>
        <v>52</v>
      </c>
      <c r="AV354" s="1" t="str">
        <f t="shared" si="310"/>
        <v>131</v>
      </c>
      <c r="AW354" s="1">
        <f t="shared" si="297"/>
        <v>6812</v>
      </c>
      <c r="AX354" s="1">
        <f t="shared" si="298"/>
        <v>80</v>
      </c>
      <c r="AY354" s="1">
        <f t="shared" si="299"/>
        <v>51</v>
      </c>
      <c r="AZ354" s="1" t="str">
        <f t="shared" si="311"/>
        <v>144.5</v>
      </c>
      <c r="BA354" s="1">
        <f t="shared" si="300"/>
        <v>7369.5</v>
      </c>
      <c r="BB354" s="1">
        <f t="shared" si="301"/>
        <v>14181.5</v>
      </c>
      <c r="BC354" s="1">
        <f t="shared" si="302"/>
        <v>63</v>
      </c>
      <c r="BE354" s="1" t="str">
        <f t="shared" si="303"/>
        <v>320</v>
      </c>
      <c r="BI354" s="1">
        <f t="shared" si="304"/>
        <v>28914</v>
      </c>
      <c r="BJ354" s="1">
        <f t="shared" si="305"/>
        <v>29376.396</v>
      </c>
      <c r="BK354" s="1">
        <f t="shared" si="306"/>
        <v>29643.276</v>
      </c>
      <c r="BM354" s="1" t="e">
        <f>BI354*#REF!*BL354/1000</f>
        <v>#REF!</v>
      </c>
      <c r="BN354" s="1" t="e">
        <f>BJ354*#REF!*BL354/1000</f>
        <v>#REF!</v>
      </c>
      <c r="BO354" s="1" t="e">
        <f>BK354*#REF!*BL354/1000</f>
        <v>#REF!</v>
      </c>
      <c r="BR354" s="1">
        <f t="shared" si="289"/>
        <v>0</v>
      </c>
      <c r="BS354" s="1">
        <f t="shared" si="290"/>
        <v>0</v>
      </c>
      <c r="BT354" s="1">
        <f t="shared" si="291"/>
        <v>0</v>
      </c>
    </row>
    <row r="355" spans="1:72">
      <c r="A355" s="1">
        <v>352</v>
      </c>
      <c r="B355" s="8" t="s">
        <v>88</v>
      </c>
      <c r="D355" s="1">
        <v>10720</v>
      </c>
      <c r="F355" s="1">
        <v>85</v>
      </c>
      <c r="G355" s="1">
        <v>52</v>
      </c>
      <c r="H355" s="1">
        <v>80</v>
      </c>
      <c r="I355" s="1">
        <v>51</v>
      </c>
      <c r="J355" s="1">
        <v>107</v>
      </c>
      <c r="K355" s="1">
        <f t="shared" si="267"/>
        <v>14181.5</v>
      </c>
      <c r="L355" s="1">
        <f t="shared" si="268"/>
        <v>29957</v>
      </c>
      <c r="M355" s="1">
        <f t="shared" si="269"/>
        <v>30419.396</v>
      </c>
      <c r="N355" s="1">
        <f t="shared" si="270"/>
        <v>30686.276</v>
      </c>
      <c r="O355" s="1">
        <f t="shared" si="307"/>
        <v>13020</v>
      </c>
      <c r="P355" s="1">
        <v>2420</v>
      </c>
      <c r="Q355" s="1">
        <v>2400</v>
      </c>
      <c r="R355" s="11" t="s">
        <v>89</v>
      </c>
      <c r="S355" s="13">
        <v>2710</v>
      </c>
      <c r="T355" s="13">
        <v>2501</v>
      </c>
      <c r="U355" s="13">
        <v>2246</v>
      </c>
      <c r="V355" s="14">
        <f t="shared" si="266"/>
        <v>7457</v>
      </c>
      <c r="W355" s="13">
        <f>1620*2</f>
        <v>3240</v>
      </c>
      <c r="X355" s="13">
        <f>350/2</f>
        <v>175</v>
      </c>
      <c r="Y355" s="13">
        <v>196</v>
      </c>
      <c r="Z355" s="13">
        <v>80</v>
      </c>
      <c r="AA355" s="11">
        <f t="shared" si="264"/>
        <v>10720</v>
      </c>
      <c r="AB355" s="12">
        <f t="shared" si="292"/>
        <v>2097.75</v>
      </c>
      <c r="AC355" s="18">
        <f>V355+AB355*2+W355+Y355*2</f>
        <v>15284.5</v>
      </c>
      <c r="AD355" s="17">
        <f t="shared" si="293"/>
        <v>15746.896</v>
      </c>
      <c r="AE355" s="17">
        <f t="shared" si="294"/>
        <v>16013.776</v>
      </c>
      <c r="AF355" s="19">
        <v>55</v>
      </c>
      <c r="AG355" s="13">
        <v>24</v>
      </c>
      <c r="AH355" s="13">
        <v>25</v>
      </c>
      <c r="AI355" s="13">
        <v>6</v>
      </c>
      <c r="AJ355" s="21">
        <v>40</v>
      </c>
      <c r="AK355" s="21">
        <v>4</v>
      </c>
      <c r="AL355" s="21">
        <v>2.5</v>
      </c>
      <c r="AM355" s="21">
        <v>4.2</v>
      </c>
      <c r="AN355" s="13">
        <v>3.4</v>
      </c>
      <c r="AO355" s="13">
        <v>5</v>
      </c>
      <c r="AP355" s="13">
        <v>35</v>
      </c>
      <c r="AQ355" s="11">
        <f t="shared" si="265"/>
        <v>10720</v>
      </c>
      <c r="AR355" s="13">
        <f t="shared" si="308"/>
        <v>729.276</v>
      </c>
      <c r="AS355" s="13">
        <f t="shared" si="309"/>
        <v>462.396</v>
      </c>
      <c r="AT355" s="1">
        <f t="shared" si="295"/>
        <v>85</v>
      </c>
      <c r="AU355" s="1">
        <f t="shared" si="296"/>
        <v>52</v>
      </c>
      <c r="AV355" s="1" t="str">
        <f t="shared" si="310"/>
        <v>131</v>
      </c>
      <c r="AW355" s="1">
        <f t="shared" si="297"/>
        <v>6812</v>
      </c>
      <c r="AX355" s="1">
        <f t="shared" si="298"/>
        <v>80</v>
      </c>
      <c r="AY355" s="1">
        <f t="shared" si="299"/>
        <v>51</v>
      </c>
      <c r="AZ355" s="1" t="str">
        <f t="shared" si="311"/>
        <v>144.5</v>
      </c>
      <c r="BA355" s="1">
        <f t="shared" si="300"/>
        <v>7369.5</v>
      </c>
      <c r="BB355" s="1">
        <f t="shared" si="301"/>
        <v>14181.5</v>
      </c>
      <c r="BC355" s="1">
        <f t="shared" si="302"/>
        <v>107</v>
      </c>
      <c r="BE355" s="1" t="str">
        <f t="shared" si="303"/>
        <v>491</v>
      </c>
      <c r="BI355" s="1">
        <f t="shared" si="304"/>
        <v>29957</v>
      </c>
      <c r="BJ355" s="1">
        <f t="shared" si="305"/>
        <v>30419.396</v>
      </c>
      <c r="BK355" s="1">
        <f t="shared" si="306"/>
        <v>30686.276</v>
      </c>
      <c r="BM355" s="1" t="e">
        <f>BI355*#REF!*BL355/1000</f>
        <v>#REF!</v>
      </c>
      <c r="BN355" s="1" t="e">
        <f>BJ355*#REF!*BL355/1000</f>
        <v>#REF!</v>
      </c>
      <c r="BO355" s="1" t="e">
        <f>BK355*#REF!*BL355/1000</f>
        <v>#REF!</v>
      </c>
      <c r="BR355" s="1">
        <f t="shared" si="289"/>
        <v>0</v>
      </c>
      <c r="BS355" s="1">
        <f t="shared" si="290"/>
        <v>0</v>
      </c>
      <c r="BT355" s="1">
        <f t="shared" si="291"/>
        <v>0</v>
      </c>
    </row>
    <row r="356" spans="1:72">
      <c r="A356" s="1">
        <v>353</v>
      </c>
      <c r="B356" s="8" t="s">
        <v>88</v>
      </c>
      <c r="D356" s="1">
        <v>10720</v>
      </c>
      <c r="F356" s="1">
        <v>85</v>
      </c>
      <c r="G356" s="1">
        <v>52</v>
      </c>
      <c r="H356" s="1">
        <v>80</v>
      </c>
      <c r="I356" s="1">
        <v>51</v>
      </c>
      <c r="J356" s="1">
        <v>107</v>
      </c>
      <c r="K356" s="1">
        <f t="shared" si="267"/>
        <v>14181.5</v>
      </c>
      <c r="L356" s="1">
        <f t="shared" si="268"/>
        <v>30177</v>
      </c>
      <c r="M356" s="1">
        <f t="shared" si="269"/>
        <v>30639.396</v>
      </c>
      <c r="N356" s="1">
        <f t="shared" si="270"/>
        <v>30906.276</v>
      </c>
      <c r="O356" s="1">
        <f t="shared" si="307"/>
        <v>13020</v>
      </c>
      <c r="P356" s="1">
        <v>2420</v>
      </c>
      <c r="Q356" s="1">
        <v>2400</v>
      </c>
      <c r="R356" s="11" t="s">
        <v>90</v>
      </c>
      <c r="S356" s="13">
        <v>2710</v>
      </c>
      <c r="T356" s="13">
        <v>2501</v>
      </c>
      <c r="U356" s="13">
        <v>2246</v>
      </c>
      <c r="V356" s="14">
        <f t="shared" si="266"/>
        <v>7457</v>
      </c>
      <c r="W356" s="13">
        <f>1730*2</f>
        <v>3460</v>
      </c>
      <c r="X356" s="13">
        <f>350/2</f>
        <v>175</v>
      </c>
      <c r="Y356" s="13">
        <v>196</v>
      </c>
      <c r="Z356" s="13">
        <v>80</v>
      </c>
      <c r="AA356" s="11">
        <f t="shared" si="264"/>
        <v>10720</v>
      </c>
      <c r="AB356" s="12">
        <f t="shared" si="292"/>
        <v>2097.75</v>
      </c>
      <c r="AC356" s="18">
        <f>V356+AB356*2+W356+Y356*2</f>
        <v>15504.5</v>
      </c>
      <c r="AD356" s="17">
        <f t="shared" si="293"/>
        <v>15966.896</v>
      </c>
      <c r="AE356" s="17">
        <f t="shared" si="294"/>
        <v>16233.776</v>
      </c>
      <c r="AF356" s="19">
        <v>55</v>
      </c>
      <c r="AG356" s="13">
        <v>24</v>
      </c>
      <c r="AH356" s="13">
        <v>25</v>
      </c>
      <c r="AI356" s="13">
        <v>6</v>
      </c>
      <c r="AJ356" s="21">
        <v>40</v>
      </c>
      <c r="AK356" s="21">
        <v>4</v>
      </c>
      <c r="AL356" s="21">
        <v>2.5</v>
      </c>
      <c r="AM356" s="21">
        <v>4.2</v>
      </c>
      <c r="AN356" s="13">
        <v>3.4</v>
      </c>
      <c r="AO356" s="13">
        <v>5</v>
      </c>
      <c r="AP356" s="13">
        <v>35</v>
      </c>
      <c r="AQ356" s="11">
        <f t="shared" si="265"/>
        <v>10720</v>
      </c>
      <c r="AR356" s="13">
        <f t="shared" si="308"/>
        <v>729.276</v>
      </c>
      <c r="AS356" s="13">
        <f t="shared" si="309"/>
        <v>462.396</v>
      </c>
      <c r="AT356" s="1">
        <f t="shared" si="295"/>
        <v>85</v>
      </c>
      <c r="AU356" s="1">
        <f t="shared" si="296"/>
        <v>52</v>
      </c>
      <c r="AV356" s="1" t="str">
        <f t="shared" si="310"/>
        <v>131</v>
      </c>
      <c r="AW356" s="1">
        <f t="shared" si="297"/>
        <v>6812</v>
      </c>
      <c r="AX356" s="1">
        <f t="shared" si="298"/>
        <v>80</v>
      </c>
      <c r="AY356" s="1">
        <f t="shared" si="299"/>
        <v>51</v>
      </c>
      <c r="AZ356" s="1" t="str">
        <f t="shared" si="311"/>
        <v>144.5</v>
      </c>
      <c r="BA356" s="1">
        <f t="shared" si="300"/>
        <v>7369.5</v>
      </c>
      <c r="BB356" s="1">
        <f t="shared" si="301"/>
        <v>14181.5</v>
      </c>
      <c r="BC356" s="1">
        <f t="shared" si="302"/>
        <v>107</v>
      </c>
      <c r="BE356" s="1" t="str">
        <f t="shared" si="303"/>
        <v>491</v>
      </c>
      <c r="BI356" s="1">
        <f t="shared" si="304"/>
        <v>30177</v>
      </c>
      <c r="BJ356" s="1">
        <f t="shared" si="305"/>
        <v>30639.396</v>
      </c>
      <c r="BK356" s="1">
        <f t="shared" si="306"/>
        <v>30906.276</v>
      </c>
      <c r="BM356" s="1" t="e">
        <f>BI356*#REF!*BL356/1000</f>
        <v>#REF!</v>
      </c>
      <c r="BN356" s="1" t="e">
        <f>BJ356*#REF!*BL356/1000</f>
        <v>#REF!</v>
      </c>
      <c r="BO356" s="1" t="e">
        <f>BK356*#REF!*BL356/1000</f>
        <v>#REF!</v>
      </c>
      <c r="BR356" s="1">
        <f t="shared" si="289"/>
        <v>0</v>
      </c>
      <c r="BS356" s="1">
        <f t="shared" si="290"/>
        <v>0</v>
      </c>
      <c r="BT356" s="1">
        <f t="shared" si="291"/>
        <v>0</v>
      </c>
    </row>
    <row r="357" spans="1:72">
      <c r="A357" s="1">
        <v>354</v>
      </c>
      <c r="B357" s="8" t="s">
        <v>88</v>
      </c>
      <c r="D357" s="1">
        <v>10720</v>
      </c>
      <c r="F357" s="1">
        <v>85</v>
      </c>
      <c r="G357" s="1">
        <v>52</v>
      </c>
      <c r="H357" s="1">
        <v>80</v>
      </c>
      <c r="I357" s="1">
        <v>51</v>
      </c>
      <c r="J357" s="1">
        <v>63</v>
      </c>
      <c r="K357" s="1">
        <f t="shared" si="267"/>
        <v>14181.5</v>
      </c>
      <c r="L357" s="1">
        <f t="shared" si="268"/>
        <v>30798.02</v>
      </c>
      <c r="M357" s="1">
        <f t="shared" si="269"/>
        <v>31260.416</v>
      </c>
      <c r="N357" s="1">
        <f t="shared" si="270"/>
        <v>31527.296</v>
      </c>
      <c r="O357" s="1">
        <f t="shared" si="307"/>
        <v>13020</v>
      </c>
      <c r="P357" s="1">
        <v>2420</v>
      </c>
      <c r="Q357" s="1">
        <v>2400</v>
      </c>
      <c r="R357" s="11" t="s">
        <v>91</v>
      </c>
      <c r="S357" s="13">
        <v>3015</v>
      </c>
      <c r="T357" s="13">
        <v>2708</v>
      </c>
      <c r="U357" s="13">
        <v>2426</v>
      </c>
      <c r="V357" s="14">
        <f t="shared" si="266"/>
        <v>8149</v>
      </c>
      <c r="W357" s="13">
        <f>1584*2</f>
        <v>3168</v>
      </c>
      <c r="X357" s="13">
        <f>384/2</f>
        <v>192</v>
      </c>
      <c r="Y357" s="13">
        <v>196</v>
      </c>
      <c r="Z357" s="13">
        <v>80</v>
      </c>
      <c r="AA357" s="11">
        <f t="shared" si="264"/>
        <v>10720</v>
      </c>
      <c r="AB357" s="12">
        <f t="shared" si="292"/>
        <v>2293.76</v>
      </c>
      <c r="AC357" s="18">
        <f>V357+AB357*2+W357+Y357*2</f>
        <v>16296.52</v>
      </c>
      <c r="AD357" s="17">
        <f t="shared" si="293"/>
        <v>16758.916</v>
      </c>
      <c r="AE357" s="17">
        <f t="shared" si="294"/>
        <v>17025.796</v>
      </c>
      <c r="AF357" s="19">
        <v>55</v>
      </c>
      <c r="AG357" s="13">
        <v>24</v>
      </c>
      <c r="AH357" s="13">
        <v>25</v>
      </c>
      <c r="AI357" s="13">
        <v>6</v>
      </c>
      <c r="AJ357" s="21">
        <v>40</v>
      </c>
      <c r="AK357" s="21">
        <v>4</v>
      </c>
      <c r="AL357" s="21">
        <v>2.5</v>
      </c>
      <c r="AM357" s="21">
        <v>4.2</v>
      </c>
      <c r="AN357" s="13">
        <v>3.4</v>
      </c>
      <c r="AO357" s="13">
        <v>5</v>
      </c>
      <c r="AP357" s="13">
        <v>35</v>
      </c>
      <c r="AQ357" s="11">
        <f t="shared" si="265"/>
        <v>10720</v>
      </c>
      <c r="AR357" s="13">
        <f t="shared" si="308"/>
        <v>729.276</v>
      </c>
      <c r="AS357" s="13">
        <f t="shared" si="309"/>
        <v>462.396</v>
      </c>
      <c r="AT357" s="1">
        <f t="shared" si="295"/>
        <v>85</v>
      </c>
      <c r="AU357" s="1">
        <f t="shared" si="296"/>
        <v>52</v>
      </c>
      <c r="AV357" s="1" t="str">
        <f t="shared" si="310"/>
        <v>131</v>
      </c>
      <c r="AW357" s="1">
        <f t="shared" si="297"/>
        <v>6812</v>
      </c>
      <c r="AX357" s="1">
        <f t="shared" si="298"/>
        <v>80</v>
      </c>
      <c r="AY357" s="1">
        <f t="shared" si="299"/>
        <v>51</v>
      </c>
      <c r="AZ357" s="1" t="str">
        <f t="shared" si="311"/>
        <v>144.5</v>
      </c>
      <c r="BA357" s="1">
        <f t="shared" si="300"/>
        <v>7369.5</v>
      </c>
      <c r="BB357" s="1">
        <f t="shared" si="301"/>
        <v>14181.5</v>
      </c>
      <c r="BC357" s="1">
        <f t="shared" si="302"/>
        <v>63</v>
      </c>
      <c r="BE357" s="1" t="str">
        <f t="shared" si="303"/>
        <v>320</v>
      </c>
      <c r="BI357" s="1">
        <f t="shared" si="304"/>
        <v>30798.02</v>
      </c>
      <c r="BJ357" s="1">
        <f t="shared" si="305"/>
        <v>31260.416</v>
      </c>
      <c r="BK357" s="1">
        <f t="shared" si="306"/>
        <v>31527.296</v>
      </c>
      <c r="BM357" s="1" t="e">
        <f>BI357*#REF!*BL357/1000</f>
        <v>#REF!</v>
      </c>
      <c r="BN357" s="1" t="e">
        <f>BJ357*#REF!*BL357/1000</f>
        <v>#REF!</v>
      </c>
      <c r="BO357" s="1" t="e">
        <f>BK357*#REF!*BL357/1000</f>
        <v>#REF!</v>
      </c>
      <c r="BR357" s="1">
        <f t="shared" si="289"/>
        <v>0</v>
      </c>
      <c r="BS357" s="1">
        <f t="shared" si="290"/>
        <v>0</v>
      </c>
      <c r="BT357" s="1">
        <f t="shared" si="291"/>
        <v>0</v>
      </c>
    </row>
    <row r="358" spans="1:72">
      <c r="A358" s="1">
        <v>355</v>
      </c>
      <c r="B358" s="8" t="s">
        <v>88</v>
      </c>
      <c r="D358" s="1">
        <v>10720</v>
      </c>
      <c r="F358" s="1">
        <v>85</v>
      </c>
      <c r="G358" s="1">
        <v>52</v>
      </c>
      <c r="H358" s="1">
        <v>80</v>
      </c>
      <c r="I358" s="1">
        <v>51</v>
      </c>
      <c r="J358" s="1">
        <v>107</v>
      </c>
      <c r="K358" s="1">
        <f t="shared" si="267"/>
        <v>14181.5</v>
      </c>
      <c r="L358" s="1">
        <f t="shared" si="268"/>
        <v>32169.02</v>
      </c>
      <c r="M358" s="1">
        <f t="shared" si="269"/>
        <v>32631.416</v>
      </c>
      <c r="N358" s="1">
        <f t="shared" si="270"/>
        <v>32898.296</v>
      </c>
      <c r="O358" s="1">
        <f t="shared" si="307"/>
        <v>13020</v>
      </c>
      <c r="P358" s="1">
        <v>2420</v>
      </c>
      <c r="Q358" s="1">
        <v>2400</v>
      </c>
      <c r="R358" s="11" t="s">
        <v>92</v>
      </c>
      <c r="S358" s="13">
        <v>3015</v>
      </c>
      <c r="T358" s="13">
        <v>2708</v>
      </c>
      <c r="U358" s="13">
        <v>2426</v>
      </c>
      <c r="V358" s="14">
        <f t="shared" si="266"/>
        <v>8149</v>
      </c>
      <c r="W358" s="13">
        <f>2184*2</f>
        <v>4368</v>
      </c>
      <c r="X358" s="13">
        <f>384/2</f>
        <v>192</v>
      </c>
      <c r="Y358" s="13">
        <v>196</v>
      </c>
      <c r="Z358" s="13">
        <v>80</v>
      </c>
      <c r="AA358" s="11">
        <f t="shared" si="264"/>
        <v>10720</v>
      </c>
      <c r="AB358" s="12">
        <f t="shared" si="292"/>
        <v>2293.76</v>
      </c>
      <c r="AC358" s="18">
        <f>V358+AB358*2+W358+Y358*2</f>
        <v>17496.52</v>
      </c>
      <c r="AD358" s="17">
        <f t="shared" si="293"/>
        <v>17958.916</v>
      </c>
      <c r="AE358" s="17">
        <f t="shared" si="294"/>
        <v>18225.796</v>
      </c>
      <c r="AF358" s="19">
        <v>55</v>
      </c>
      <c r="AG358" s="13">
        <v>24</v>
      </c>
      <c r="AH358" s="13">
        <v>25</v>
      </c>
      <c r="AI358" s="13">
        <v>6</v>
      </c>
      <c r="AJ358" s="21">
        <v>40</v>
      </c>
      <c r="AK358" s="21">
        <v>4</v>
      </c>
      <c r="AL358" s="21">
        <v>2.5</v>
      </c>
      <c r="AM358" s="21">
        <v>4.2</v>
      </c>
      <c r="AN358" s="13">
        <v>3.4</v>
      </c>
      <c r="AO358" s="13">
        <v>5</v>
      </c>
      <c r="AP358" s="13">
        <v>35</v>
      </c>
      <c r="AQ358" s="11">
        <f t="shared" si="265"/>
        <v>10720</v>
      </c>
      <c r="AR358" s="13">
        <f t="shared" si="308"/>
        <v>729.276</v>
      </c>
      <c r="AS358" s="13">
        <f t="shared" si="309"/>
        <v>462.396</v>
      </c>
      <c r="AT358" s="1">
        <f t="shared" si="295"/>
        <v>85</v>
      </c>
      <c r="AU358" s="1">
        <f t="shared" si="296"/>
        <v>52</v>
      </c>
      <c r="AV358" s="1" t="str">
        <f t="shared" si="310"/>
        <v>131</v>
      </c>
      <c r="AW358" s="1">
        <f t="shared" si="297"/>
        <v>6812</v>
      </c>
      <c r="AX358" s="1">
        <f t="shared" si="298"/>
        <v>80</v>
      </c>
      <c r="AY358" s="1">
        <f t="shared" si="299"/>
        <v>51</v>
      </c>
      <c r="AZ358" s="1" t="str">
        <f t="shared" si="311"/>
        <v>144.5</v>
      </c>
      <c r="BA358" s="1">
        <f t="shared" si="300"/>
        <v>7369.5</v>
      </c>
      <c r="BB358" s="1">
        <f t="shared" si="301"/>
        <v>14181.5</v>
      </c>
      <c r="BC358" s="1">
        <f t="shared" si="302"/>
        <v>107</v>
      </c>
      <c r="BE358" s="1" t="str">
        <f t="shared" si="303"/>
        <v>491</v>
      </c>
      <c r="BI358" s="1">
        <f t="shared" si="304"/>
        <v>32169.02</v>
      </c>
      <c r="BJ358" s="1">
        <f t="shared" si="305"/>
        <v>32631.416</v>
      </c>
      <c r="BK358" s="1">
        <f t="shared" si="306"/>
        <v>32898.296</v>
      </c>
      <c r="BM358" s="1" t="e">
        <f>BI358*#REF!*BL358/1000</f>
        <v>#REF!</v>
      </c>
      <c r="BN358" s="1" t="e">
        <f>BJ358*#REF!*BL358/1000</f>
        <v>#REF!</v>
      </c>
      <c r="BO358" s="1" t="e">
        <f>BK358*#REF!*BL358/1000</f>
        <v>#REF!</v>
      </c>
      <c r="BR358" s="1">
        <f t="shared" si="289"/>
        <v>0</v>
      </c>
      <c r="BS358" s="1">
        <f t="shared" si="290"/>
        <v>0</v>
      </c>
      <c r="BT358" s="1">
        <f t="shared" si="291"/>
        <v>0</v>
      </c>
    </row>
    <row r="359" spans="1:72">
      <c r="A359" s="1">
        <v>356</v>
      </c>
      <c r="B359" s="8" t="s">
        <v>88</v>
      </c>
      <c r="D359" s="1">
        <v>10720</v>
      </c>
      <c r="F359" s="1">
        <v>85</v>
      </c>
      <c r="G359" s="1">
        <v>52</v>
      </c>
      <c r="H359" s="1">
        <v>80</v>
      </c>
      <c r="I359" s="1">
        <v>51</v>
      </c>
      <c r="J359" s="1">
        <v>107</v>
      </c>
      <c r="K359" s="1">
        <f t="shared" si="267"/>
        <v>14181.5</v>
      </c>
      <c r="L359" s="1">
        <f t="shared" si="268"/>
        <v>32521.02</v>
      </c>
      <c r="M359" s="1">
        <f t="shared" si="269"/>
        <v>32983.416</v>
      </c>
      <c r="N359" s="1">
        <f t="shared" si="270"/>
        <v>33250.296</v>
      </c>
      <c r="O359" s="1">
        <f t="shared" si="307"/>
        <v>13020</v>
      </c>
      <c r="P359" s="1">
        <v>2420</v>
      </c>
      <c r="Q359" s="1">
        <v>2400</v>
      </c>
      <c r="R359" s="11" t="s">
        <v>93</v>
      </c>
      <c r="S359" s="13">
        <v>3015</v>
      </c>
      <c r="T359" s="13">
        <v>2708</v>
      </c>
      <c r="U359" s="13">
        <v>2426</v>
      </c>
      <c r="V359" s="14">
        <f t="shared" si="266"/>
        <v>8149</v>
      </c>
      <c r="W359" s="13">
        <f>2360*2</f>
        <v>4720</v>
      </c>
      <c r="X359" s="13">
        <f>384/2</f>
        <v>192</v>
      </c>
      <c r="Y359" s="13">
        <v>196</v>
      </c>
      <c r="Z359" s="13">
        <v>80</v>
      </c>
      <c r="AA359" s="11">
        <f t="shared" si="264"/>
        <v>10720</v>
      </c>
      <c r="AB359" s="12">
        <f t="shared" si="292"/>
        <v>2293.76</v>
      </c>
      <c r="AC359" s="18">
        <f>V359+AB359*2+W359+Y359*2</f>
        <v>17848.52</v>
      </c>
      <c r="AD359" s="17">
        <f t="shared" si="293"/>
        <v>18310.916</v>
      </c>
      <c r="AE359" s="17">
        <f t="shared" si="294"/>
        <v>18577.796</v>
      </c>
      <c r="AF359" s="19">
        <v>55</v>
      </c>
      <c r="AG359" s="13">
        <v>24</v>
      </c>
      <c r="AH359" s="13">
        <v>25</v>
      </c>
      <c r="AI359" s="13">
        <v>6</v>
      </c>
      <c r="AJ359" s="21">
        <v>40</v>
      </c>
      <c r="AK359" s="21">
        <v>4</v>
      </c>
      <c r="AL359" s="21">
        <v>2.5</v>
      </c>
      <c r="AM359" s="21">
        <v>4.2</v>
      </c>
      <c r="AN359" s="13">
        <v>3.4</v>
      </c>
      <c r="AO359" s="13">
        <v>5</v>
      </c>
      <c r="AP359" s="13">
        <v>35</v>
      </c>
      <c r="AQ359" s="11">
        <f t="shared" si="265"/>
        <v>10720</v>
      </c>
      <c r="AR359" s="13">
        <f t="shared" si="308"/>
        <v>729.276</v>
      </c>
      <c r="AS359" s="13">
        <f t="shared" si="309"/>
        <v>462.396</v>
      </c>
      <c r="AT359" s="1">
        <f t="shared" si="295"/>
        <v>85</v>
      </c>
      <c r="AU359" s="1">
        <f t="shared" si="296"/>
        <v>52</v>
      </c>
      <c r="AV359" s="1" t="str">
        <f t="shared" si="310"/>
        <v>131</v>
      </c>
      <c r="AW359" s="1">
        <f t="shared" si="297"/>
        <v>6812</v>
      </c>
      <c r="AX359" s="1">
        <f t="shared" si="298"/>
        <v>80</v>
      </c>
      <c r="AY359" s="1">
        <f t="shared" si="299"/>
        <v>51</v>
      </c>
      <c r="AZ359" s="1" t="str">
        <f t="shared" si="311"/>
        <v>144.5</v>
      </c>
      <c r="BA359" s="1">
        <f t="shared" si="300"/>
        <v>7369.5</v>
      </c>
      <c r="BB359" s="1">
        <f t="shared" si="301"/>
        <v>14181.5</v>
      </c>
      <c r="BC359" s="1">
        <f t="shared" si="302"/>
        <v>107</v>
      </c>
      <c r="BE359" s="1" t="str">
        <f t="shared" si="303"/>
        <v>491</v>
      </c>
      <c r="BI359" s="1">
        <f t="shared" si="304"/>
        <v>32521.02</v>
      </c>
      <c r="BJ359" s="1">
        <f t="shared" si="305"/>
        <v>32983.416</v>
      </c>
      <c r="BK359" s="1">
        <f t="shared" si="306"/>
        <v>33250.296</v>
      </c>
      <c r="BM359" s="1" t="e">
        <f>BI359*#REF!*BL359/1000</f>
        <v>#REF!</v>
      </c>
      <c r="BN359" s="1" t="e">
        <f>BJ359*#REF!*BL359/1000</f>
        <v>#REF!</v>
      </c>
      <c r="BO359" s="1" t="e">
        <f>BK359*#REF!*BL359/1000</f>
        <v>#REF!</v>
      </c>
      <c r="BR359" s="1">
        <f t="shared" si="289"/>
        <v>0</v>
      </c>
      <c r="BS359" s="1">
        <f t="shared" si="290"/>
        <v>0</v>
      </c>
      <c r="BT359" s="1">
        <f t="shared" si="291"/>
        <v>0</v>
      </c>
    </row>
    <row r="360" spans="1:72">
      <c r="A360" s="1">
        <v>357</v>
      </c>
      <c r="B360" s="8" t="s">
        <v>88</v>
      </c>
      <c r="C360" s="1">
        <v>600</v>
      </c>
      <c r="D360" s="1">
        <v>11440</v>
      </c>
      <c r="F360" s="1">
        <v>85</v>
      </c>
      <c r="G360" s="1">
        <v>57</v>
      </c>
      <c r="H360" s="1">
        <v>80</v>
      </c>
      <c r="I360" s="1">
        <v>56</v>
      </c>
      <c r="J360" s="1">
        <v>63</v>
      </c>
      <c r="K360" s="1">
        <f t="shared" si="267"/>
        <v>15559</v>
      </c>
      <c r="L360" s="1">
        <f t="shared" si="268"/>
        <v>30175.5</v>
      </c>
      <c r="M360" s="1">
        <f t="shared" si="269"/>
        <v>30654.312</v>
      </c>
      <c r="N360" s="1">
        <f t="shared" si="270"/>
        <v>30938.472</v>
      </c>
      <c r="O360" s="1">
        <f t="shared" si="307"/>
        <v>13740</v>
      </c>
      <c r="P360" s="1">
        <v>2420</v>
      </c>
      <c r="Q360" s="1">
        <v>2400</v>
      </c>
      <c r="R360" s="11" t="s">
        <v>78</v>
      </c>
      <c r="S360" s="13">
        <v>2710</v>
      </c>
      <c r="T360" s="13">
        <v>2501</v>
      </c>
      <c r="U360" s="13">
        <v>2246</v>
      </c>
      <c r="V360" s="14">
        <f t="shared" si="266"/>
        <v>7457</v>
      </c>
      <c r="W360" s="13">
        <v>2000</v>
      </c>
      <c r="X360" s="13">
        <f>350/2</f>
        <v>175</v>
      </c>
      <c r="Y360" s="13">
        <v>196</v>
      </c>
      <c r="Z360" s="13">
        <v>80</v>
      </c>
      <c r="AA360" s="11">
        <f t="shared" si="264"/>
        <v>11440</v>
      </c>
      <c r="AB360" s="12">
        <f t="shared" si="292"/>
        <v>2223.75</v>
      </c>
      <c r="AC360" s="18">
        <f>V360+AB360*2+W360+Y361*2</f>
        <v>14296.5</v>
      </c>
      <c r="AD360" s="17">
        <f t="shared" si="293"/>
        <v>14775.312</v>
      </c>
      <c r="AE360" s="17">
        <f t="shared" si="294"/>
        <v>15059.472</v>
      </c>
      <c r="AF360" s="19">
        <v>55</v>
      </c>
      <c r="AG360" s="13">
        <v>24</v>
      </c>
      <c r="AH360" s="13">
        <v>25</v>
      </c>
      <c r="AI360" s="13">
        <v>6</v>
      </c>
      <c r="AJ360" s="21">
        <v>40</v>
      </c>
      <c r="AK360" s="21">
        <v>4</v>
      </c>
      <c r="AL360" s="21">
        <v>2.5</v>
      </c>
      <c r="AM360" s="21">
        <v>4.2</v>
      </c>
      <c r="AN360" s="13">
        <v>3.4</v>
      </c>
      <c r="AO360" s="13">
        <v>5</v>
      </c>
      <c r="AP360" s="13">
        <v>35</v>
      </c>
      <c r="AQ360" s="11">
        <f t="shared" si="265"/>
        <v>11440</v>
      </c>
      <c r="AR360" s="13">
        <f t="shared" si="308"/>
        <v>762.972</v>
      </c>
      <c r="AS360" s="13">
        <f t="shared" si="309"/>
        <v>478.812</v>
      </c>
      <c r="AT360" s="1">
        <f t="shared" si="295"/>
        <v>85</v>
      </c>
      <c r="AU360" s="1">
        <f t="shared" si="296"/>
        <v>57</v>
      </c>
      <c r="AV360" s="1" t="str">
        <f t="shared" si="310"/>
        <v>131</v>
      </c>
      <c r="AW360" s="1">
        <f t="shared" si="297"/>
        <v>7467</v>
      </c>
      <c r="AX360" s="1">
        <f t="shared" si="298"/>
        <v>80</v>
      </c>
      <c r="AY360" s="1">
        <f t="shared" si="299"/>
        <v>56</v>
      </c>
      <c r="AZ360" s="1" t="str">
        <f t="shared" si="311"/>
        <v>144.5</v>
      </c>
      <c r="BA360" s="1">
        <f t="shared" si="300"/>
        <v>8092</v>
      </c>
      <c r="BB360" s="1">
        <f t="shared" si="301"/>
        <v>15559</v>
      </c>
      <c r="BC360" s="1">
        <f t="shared" si="302"/>
        <v>63</v>
      </c>
      <c r="BE360" s="1" t="str">
        <f t="shared" si="303"/>
        <v>320</v>
      </c>
      <c r="BI360" s="1">
        <f t="shared" si="304"/>
        <v>30175.5</v>
      </c>
      <c r="BJ360" s="1">
        <f t="shared" si="305"/>
        <v>30654.312</v>
      </c>
      <c r="BK360" s="1">
        <f t="shared" si="306"/>
        <v>30938.472</v>
      </c>
      <c r="BM360" s="1" t="e">
        <f>BI360*#REF!*BL360/1000</f>
        <v>#REF!</v>
      </c>
      <c r="BN360" s="1" t="e">
        <f>BJ360*#REF!*BL360/1000</f>
        <v>#REF!</v>
      </c>
      <c r="BO360" s="1" t="e">
        <f>BK360*#REF!*BL360/1000</f>
        <v>#REF!</v>
      </c>
      <c r="BR360" s="1">
        <f t="shared" si="289"/>
        <v>0</v>
      </c>
      <c r="BS360" s="1">
        <f t="shared" si="290"/>
        <v>0</v>
      </c>
      <c r="BT360" s="1">
        <f t="shared" si="291"/>
        <v>0</v>
      </c>
    </row>
    <row r="361" spans="1:72">
      <c r="A361" s="1">
        <v>358</v>
      </c>
      <c r="B361" s="8" t="s">
        <v>88</v>
      </c>
      <c r="D361" s="1">
        <v>11440</v>
      </c>
      <c r="F361" s="1">
        <v>85</v>
      </c>
      <c r="G361" s="1">
        <v>57</v>
      </c>
      <c r="H361" s="1">
        <v>80</v>
      </c>
      <c r="I361" s="1">
        <v>56</v>
      </c>
      <c r="J361" s="1">
        <v>63</v>
      </c>
      <c r="K361" s="1">
        <f t="shared" si="267"/>
        <v>15559</v>
      </c>
      <c r="L361" s="1">
        <f t="shared" si="268"/>
        <v>30543.5</v>
      </c>
      <c r="M361" s="1">
        <f t="shared" si="269"/>
        <v>31022.312</v>
      </c>
      <c r="N361" s="1">
        <f t="shared" si="270"/>
        <v>31306.472</v>
      </c>
      <c r="O361" s="1">
        <f t="shared" si="307"/>
        <v>13740</v>
      </c>
      <c r="P361" s="1">
        <v>2420</v>
      </c>
      <c r="Q361" s="1">
        <v>2400</v>
      </c>
      <c r="R361" s="11" t="s">
        <v>80</v>
      </c>
      <c r="S361" s="13">
        <v>2710</v>
      </c>
      <c r="T361" s="13">
        <v>2501</v>
      </c>
      <c r="U361" s="13">
        <v>2246</v>
      </c>
      <c r="V361" s="14">
        <f t="shared" si="266"/>
        <v>7457</v>
      </c>
      <c r="W361" s="13">
        <f>1184*2</f>
        <v>2368</v>
      </c>
      <c r="X361" s="13">
        <f>350/2</f>
        <v>175</v>
      </c>
      <c r="Y361" s="13">
        <v>196</v>
      </c>
      <c r="Z361" s="13">
        <v>80</v>
      </c>
      <c r="AA361" s="11">
        <f t="shared" si="264"/>
        <v>11440</v>
      </c>
      <c r="AB361" s="12">
        <f t="shared" si="292"/>
        <v>2223.75</v>
      </c>
      <c r="AC361" s="18">
        <f>V361+AB361*2+W361+Y362*2</f>
        <v>14664.5</v>
      </c>
      <c r="AD361" s="17">
        <f t="shared" si="293"/>
        <v>15143.312</v>
      </c>
      <c r="AE361" s="17">
        <f t="shared" si="294"/>
        <v>15427.472</v>
      </c>
      <c r="AF361" s="19">
        <v>55</v>
      </c>
      <c r="AG361" s="13">
        <v>24</v>
      </c>
      <c r="AH361" s="13">
        <v>25</v>
      </c>
      <c r="AI361" s="13">
        <v>6</v>
      </c>
      <c r="AJ361" s="21">
        <v>40</v>
      </c>
      <c r="AK361" s="21">
        <v>4</v>
      </c>
      <c r="AL361" s="21">
        <v>2.5</v>
      </c>
      <c r="AM361" s="21">
        <v>4.2</v>
      </c>
      <c r="AN361" s="13">
        <v>3.4</v>
      </c>
      <c r="AO361" s="13">
        <v>5</v>
      </c>
      <c r="AP361" s="13">
        <v>35</v>
      </c>
      <c r="AQ361" s="11">
        <f t="shared" si="265"/>
        <v>11440</v>
      </c>
      <c r="AR361" s="13">
        <f t="shared" si="308"/>
        <v>762.972</v>
      </c>
      <c r="AS361" s="13">
        <f t="shared" si="309"/>
        <v>478.812</v>
      </c>
      <c r="AT361" s="1">
        <f t="shared" si="295"/>
        <v>85</v>
      </c>
      <c r="AU361" s="1">
        <f t="shared" si="296"/>
        <v>57</v>
      </c>
      <c r="AV361" s="1" t="str">
        <f t="shared" si="310"/>
        <v>131</v>
      </c>
      <c r="AW361" s="1">
        <f t="shared" si="297"/>
        <v>7467</v>
      </c>
      <c r="AX361" s="1">
        <f t="shared" si="298"/>
        <v>80</v>
      </c>
      <c r="AY361" s="1">
        <f t="shared" si="299"/>
        <v>56</v>
      </c>
      <c r="AZ361" s="1" t="str">
        <f t="shared" si="311"/>
        <v>144.5</v>
      </c>
      <c r="BA361" s="1">
        <f t="shared" si="300"/>
        <v>8092</v>
      </c>
      <c r="BB361" s="1">
        <f t="shared" si="301"/>
        <v>15559</v>
      </c>
      <c r="BC361" s="1">
        <f t="shared" si="302"/>
        <v>63</v>
      </c>
      <c r="BE361" s="1" t="str">
        <f t="shared" si="303"/>
        <v>320</v>
      </c>
      <c r="BI361" s="1">
        <f t="shared" si="304"/>
        <v>30543.5</v>
      </c>
      <c r="BJ361" s="1">
        <f t="shared" si="305"/>
        <v>31022.312</v>
      </c>
      <c r="BK361" s="1">
        <f t="shared" si="306"/>
        <v>31306.472</v>
      </c>
      <c r="BM361" s="1" t="e">
        <f>BI361*#REF!*BL361/1000</f>
        <v>#REF!</v>
      </c>
      <c r="BN361" s="1" t="e">
        <f>BJ361*#REF!*BL361/1000</f>
        <v>#REF!</v>
      </c>
      <c r="BO361" s="1" t="e">
        <f>BK361*#REF!*BL361/1000</f>
        <v>#REF!</v>
      </c>
      <c r="BR361" s="1">
        <f t="shared" si="289"/>
        <v>0</v>
      </c>
      <c r="BS361" s="1">
        <f t="shared" si="290"/>
        <v>0</v>
      </c>
      <c r="BT361" s="1">
        <f t="shared" si="291"/>
        <v>0</v>
      </c>
    </row>
    <row r="362" spans="1:72">
      <c r="A362" s="1">
        <v>359</v>
      </c>
      <c r="B362" s="8" t="s">
        <v>88</v>
      </c>
      <c r="D362" s="1">
        <v>11440</v>
      </c>
      <c r="F362" s="1">
        <v>85</v>
      </c>
      <c r="G362" s="1">
        <v>57</v>
      </c>
      <c r="H362" s="1">
        <v>80</v>
      </c>
      <c r="I362" s="1">
        <v>56</v>
      </c>
      <c r="J362" s="1">
        <v>107</v>
      </c>
      <c r="K362" s="1">
        <f t="shared" si="267"/>
        <v>15559</v>
      </c>
      <c r="L362" s="1">
        <f t="shared" si="268"/>
        <v>31586.5</v>
      </c>
      <c r="M362" s="1">
        <f t="shared" si="269"/>
        <v>32065.312</v>
      </c>
      <c r="N362" s="1">
        <f t="shared" si="270"/>
        <v>32349.472</v>
      </c>
      <c r="O362" s="1">
        <f t="shared" si="307"/>
        <v>13740</v>
      </c>
      <c r="P362" s="1">
        <v>2420</v>
      </c>
      <c r="Q362" s="1">
        <v>2400</v>
      </c>
      <c r="R362" s="11" t="s">
        <v>89</v>
      </c>
      <c r="S362" s="13">
        <v>2710</v>
      </c>
      <c r="T362" s="13">
        <v>2501</v>
      </c>
      <c r="U362" s="13">
        <v>2246</v>
      </c>
      <c r="V362" s="14">
        <f t="shared" si="266"/>
        <v>7457</v>
      </c>
      <c r="W362" s="13">
        <f>1620*2</f>
        <v>3240</v>
      </c>
      <c r="X362" s="13">
        <f>350/2</f>
        <v>175</v>
      </c>
      <c r="Y362" s="13">
        <v>196</v>
      </c>
      <c r="Z362" s="13">
        <v>80</v>
      </c>
      <c r="AA362" s="11">
        <f t="shared" si="264"/>
        <v>11440</v>
      </c>
      <c r="AB362" s="12">
        <f t="shared" si="292"/>
        <v>2223.75</v>
      </c>
      <c r="AC362" s="18">
        <f>V362+AB362*2+W362+Y362*2</f>
        <v>15536.5</v>
      </c>
      <c r="AD362" s="17">
        <f t="shared" si="293"/>
        <v>16015.312</v>
      </c>
      <c r="AE362" s="17">
        <f t="shared" si="294"/>
        <v>16299.472</v>
      </c>
      <c r="AF362" s="19">
        <v>55</v>
      </c>
      <c r="AG362" s="13">
        <v>24</v>
      </c>
      <c r="AH362" s="13">
        <v>25</v>
      </c>
      <c r="AI362" s="13">
        <v>6</v>
      </c>
      <c r="AJ362" s="21">
        <v>40</v>
      </c>
      <c r="AK362" s="21">
        <v>4</v>
      </c>
      <c r="AL362" s="21">
        <v>2.5</v>
      </c>
      <c r="AM362" s="21">
        <v>4.2</v>
      </c>
      <c r="AN362" s="13">
        <v>3.4</v>
      </c>
      <c r="AO362" s="13">
        <v>5</v>
      </c>
      <c r="AP362" s="13">
        <v>35</v>
      </c>
      <c r="AQ362" s="11">
        <f t="shared" si="265"/>
        <v>11440</v>
      </c>
      <c r="AR362" s="13">
        <f t="shared" si="308"/>
        <v>762.972</v>
      </c>
      <c r="AS362" s="13">
        <f t="shared" si="309"/>
        <v>478.812</v>
      </c>
      <c r="AT362" s="1">
        <f t="shared" si="295"/>
        <v>85</v>
      </c>
      <c r="AU362" s="1">
        <f t="shared" si="296"/>
        <v>57</v>
      </c>
      <c r="AV362" s="1" t="str">
        <f t="shared" si="310"/>
        <v>131</v>
      </c>
      <c r="AW362" s="1">
        <f t="shared" si="297"/>
        <v>7467</v>
      </c>
      <c r="AX362" s="1">
        <f t="shared" si="298"/>
        <v>80</v>
      </c>
      <c r="AY362" s="1">
        <f t="shared" si="299"/>
        <v>56</v>
      </c>
      <c r="AZ362" s="1" t="str">
        <f t="shared" si="311"/>
        <v>144.5</v>
      </c>
      <c r="BA362" s="1">
        <f t="shared" si="300"/>
        <v>8092</v>
      </c>
      <c r="BB362" s="1">
        <f t="shared" si="301"/>
        <v>15559</v>
      </c>
      <c r="BC362" s="1">
        <f t="shared" si="302"/>
        <v>107</v>
      </c>
      <c r="BE362" s="1" t="str">
        <f t="shared" si="303"/>
        <v>491</v>
      </c>
      <c r="BI362" s="1">
        <f t="shared" si="304"/>
        <v>31586.5</v>
      </c>
      <c r="BJ362" s="1">
        <f t="shared" si="305"/>
        <v>32065.312</v>
      </c>
      <c r="BK362" s="1">
        <f t="shared" si="306"/>
        <v>32349.472</v>
      </c>
      <c r="BM362" s="1" t="e">
        <f>BI362*#REF!*BL362/1000</f>
        <v>#REF!</v>
      </c>
      <c r="BN362" s="1" t="e">
        <f>BJ362*#REF!*BL362/1000</f>
        <v>#REF!</v>
      </c>
      <c r="BO362" s="1" t="e">
        <f>BK362*#REF!*BL362/1000</f>
        <v>#REF!</v>
      </c>
      <c r="BR362" s="1">
        <f t="shared" si="289"/>
        <v>0</v>
      </c>
      <c r="BS362" s="1">
        <f t="shared" si="290"/>
        <v>0</v>
      </c>
      <c r="BT362" s="1">
        <f t="shared" si="291"/>
        <v>0</v>
      </c>
    </row>
    <row r="363" spans="1:72">
      <c r="A363" s="1">
        <v>360</v>
      </c>
      <c r="B363" s="8" t="s">
        <v>88</v>
      </c>
      <c r="D363" s="1">
        <v>11440</v>
      </c>
      <c r="F363" s="1">
        <v>85</v>
      </c>
      <c r="G363" s="1">
        <v>57</v>
      </c>
      <c r="H363" s="1">
        <v>80</v>
      </c>
      <c r="I363" s="1">
        <v>56</v>
      </c>
      <c r="J363" s="1">
        <v>107</v>
      </c>
      <c r="K363" s="1">
        <f t="shared" si="267"/>
        <v>15559</v>
      </c>
      <c r="L363" s="1">
        <f t="shared" si="268"/>
        <v>31806.5</v>
      </c>
      <c r="M363" s="1">
        <f t="shared" si="269"/>
        <v>32285.312</v>
      </c>
      <c r="N363" s="1">
        <f t="shared" si="270"/>
        <v>32569.472</v>
      </c>
      <c r="O363" s="1">
        <f t="shared" si="307"/>
        <v>13740</v>
      </c>
      <c r="P363" s="1">
        <v>2420</v>
      </c>
      <c r="Q363" s="1">
        <v>2400</v>
      </c>
      <c r="R363" s="11" t="s">
        <v>90</v>
      </c>
      <c r="S363" s="13">
        <v>2710</v>
      </c>
      <c r="T363" s="13">
        <v>2501</v>
      </c>
      <c r="U363" s="13">
        <v>2246</v>
      </c>
      <c r="V363" s="14">
        <f t="shared" si="266"/>
        <v>7457</v>
      </c>
      <c r="W363" s="13">
        <f>1730*2</f>
        <v>3460</v>
      </c>
      <c r="X363" s="13">
        <f>350/2</f>
        <v>175</v>
      </c>
      <c r="Y363" s="13">
        <v>196</v>
      </c>
      <c r="Z363" s="13">
        <v>80</v>
      </c>
      <c r="AA363" s="11">
        <f t="shared" ref="AA363:AA426" si="312">D363</f>
        <v>11440</v>
      </c>
      <c r="AB363" s="12">
        <f t="shared" si="292"/>
        <v>2223.75</v>
      </c>
      <c r="AC363" s="18">
        <f>V363+AB363*2+W363+Y363*2</f>
        <v>15756.5</v>
      </c>
      <c r="AD363" s="17">
        <f t="shared" si="293"/>
        <v>16235.312</v>
      </c>
      <c r="AE363" s="17">
        <f t="shared" si="294"/>
        <v>16519.472</v>
      </c>
      <c r="AF363" s="19">
        <v>55</v>
      </c>
      <c r="AG363" s="13">
        <v>24</v>
      </c>
      <c r="AH363" s="13">
        <v>25</v>
      </c>
      <c r="AI363" s="13">
        <v>6</v>
      </c>
      <c r="AJ363" s="21">
        <v>40</v>
      </c>
      <c r="AK363" s="21">
        <v>4</v>
      </c>
      <c r="AL363" s="21">
        <v>2.5</v>
      </c>
      <c r="AM363" s="21">
        <v>4.2</v>
      </c>
      <c r="AN363" s="13">
        <v>3.4</v>
      </c>
      <c r="AO363" s="13">
        <v>5</v>
      </c>
      <c r="AP363" s="13">
        <v>35</v>
      </c>
      <c r="AQ363" s="11">
        <f t="shared" ref="AQ363:AQ426" si="313">D363</f>
        <v>11440</v>
      </c>
      <c r="AR363" s="13">
        <f t="shared" si="308"/>
        <v>762.972</v>
      </c>
      <c r="AS363" s="13">
        <f t="shared" si="309"/>
        <v>478.812</v>
      </c>
      <c r="AT363" s="1">
        <f t="shared" si="295"/>
        <v>85</v>
      </c>
      <c r="AU363" s="1">
        <f t="shared" si="296"/>
        <v>57</v>
      </c>
      <c r="AV363" s="1" t="str">
        <f t="shared" si="310"/>
        <v>131</v>
      </c>
      <c r="AW363" s="1">
        <f t="shared" si="297"/>
        <v>7467</v>
      </c>
      <c r="AX363" s="1">
        <f t="shared" si="298"/>
        <v>80</v>
      </c>
      <c r="AY363" s="1">
        <f t="shared" si="299"/>
        <v>56</v>
      </c>
      <c r="AZ363" s="1" t="str">
        <f t="shared" si="311"/>
        <v>144.5</v>
      </c>
      <c r="BA363" s="1">
        <f t="shared" si="300"/>
        <v>8092</v>
      </c>
      <c r="BB363" s="1">
        <f t="shared" si="301"/>
        <v>15559</v>
      </c>
      <c r="BC363" s="1">
        <f t="shared" si="302"/>
        <v>107</v>
      </c>
      <c r="BE363" s="1" t="str">
        <f t="shared" si="303"/>
        <v>491</v>
      </c>
      <c r="BI363" s="1">
        <f t="shared" si="304"/>
        <v>31806.5</v>
      </c>
      <c r="BJ363" s="1">
        <f t="shared" si="305"/>
        <v>32285.312</v>
      </c>
      <c r="BK363" s="1">
        <f t="shared" si="306"/>
        <v>32569.472</v>
      </c>
      <c r="BM363" s="1" t="e">
        <f>BI363*#REF!*BL363/1000</f>
        <v>#REF!</v>
      </c>
      <c r="BN363" s="1" t="e">
        <f>BJ363*#REF!*BL363/1000</f>
        <v>#REF!</v>
      </c>
      <c r="BO363" s="1" t="e">
        <f>BK363*#REF!*BL363/1000</f>
        <v>#REF!</v>
      </c>
      <c r="BR363" s="1">
        <f t="shared" si="289"/>
        <v>0</v>
      </c>
      <c r="BS363" s="1">
        <f t="shared" si="290"/>
        <v>0</v>
      </c>
      <c r="BT363" s="1">
        <f t="shared" si="291"/>
        <v>0</v>
      </c>
    </row>
    <row r="364" spans="1:72">
      <c r="A364" s="1">
        <v>361</v>
      </c>
      <c r="B364" s="8" t="s">
        <v>88</v>
      </c>
      <c r="D364" s="1">
        <v>11440</v>
      </c>
      <c r="F364" s="1">
        <v>85</v>
      </c>
      <c r="G364" s="1">
        <v>57</v>
      </c>
      <c r="H364" s="1">
        <v>80</v>
      </c>
      <c r="I364" s="1">
        <v>56</v>
      </c>
      <c r="J364" s="1">
        <v>63</v>
      </c>
      <c r="K364" s="1">
        <f t="shared" si="267"/>
        <v>15559</v>
      </c>
      <c r="L364" s="1">
        <f t="shared" si="268"/>
        <v>32452</v>
      </c>
      <c r="M364" s="1">
        <f t="shared" si="269"/>
        <v>32930.812</v>
      </c>
      <c r="N364" s="1">
        <f t="shared" si="270"/>
        <v>33214.972</v>
      </c>
      <c r="O364" s="1">
        <f t="shared" si="307"/>
        <v>13740</v>
      </c>
      <c r="P364" s="1">
        <v>2420</v>
      </c>
      <c r="Q364" s="1">
        <v>2400</v>
      </c>
      <c r="R364" s="11" t="s">
        <v>91</v>
      </c>
      <c r="S364" s="13">
        <v>3015</v>
      </c>
      <c r="T364" s="13">
        <v>2708</v>
      </c>
      <c r="U364" s="13">
        <v>2426</v>
      </c>
      <c r="V364" s="14">
        <f t="shared" si="266"/>
        <v>8149</v>
      </c>
      <c r="W364" s="13">
        <f>1584*2</f>
        <v>3168</v>
      </c>
      <c r="X364" s="13">
        <f>384/2</f>
        <v>192</v>
      </c>
      <c r="Y364" s="13">
        <v>196</v>
      </c>
      <c r="Z364" s="13">
        <v>80</v>
      </c>
      <c r="AA364" s="11">
        <f t="shared" si="312"/>
        <v>11440</v>
      </c>
      <c r="AB364" s="12">
        <f t="shared" si="292"/>
        <v>2432</v>
      </c>
      <c r="AC364" s="18">
        <f>V364+AB364*2+W364+Y364*2</f>
        <v>16573</v>
      </c>
      <c r="AD364" s="17">
        <f t="shared" si="293"/>
        <v>17051.812</v>
      </c>
      <c r="AE364" s="17">
        <f t="shared" si="294"/>
        <v>17335.972</v>
      </c>
      <c r="AF364" s="19">
        <v>55</v>
      </c>
      <c r="AG364" s="13">
        <v>24</v>
      </c>
      <c r="AH364" s="13">
        <v>25</v>
      </c>
      <c r="AI364" s="13">
        <v>6</v>
      </c>
      <c r="AJ364" s="21">
        <v>40</v>
      </c>
      <c r="AK364" s="21">
        <v>4</v>
      </c>
      <c r="AL364" s="21">
        <v>2.5</v>
      </c>
      <c r="AM364" s="21">
        <v>4.2</v>
      </c>
      <c r="AN364" s="13">
        <v>3.4</v>
      </c>
      <c r="AO364" s="13">
        <v>5</v>
      </c>
      <c r="AP364" s="13">
        <v>35</v>
      </c>
      <c r="AQ364" s="11">
        <f t="shared" si="313"/>
        <v>11440</v>
      </c>
      <c r="AR364" s="13">
        <f t="shared" si="308"/>
        <v>762.972</v>
      </c>
      <c r="AS364" s="13">
        <f t="shared" si="309"/>
        <v>478.812</v>
      </c>
      <c r="AT364" s="1">
        <f t="shared" si="295"/>
        <v>85</v>
      </c>
      <c r="AU364" s="1">
        <f t="shared" si="296"/>
        <v>57</v>
      </c>
      <c r="AV364" s="1" t="str">
        <f t="shared" si="310"/>
        <v>131</v>
      </c>
      <c r="AW364" s="1">
        <f t="shared" si="297"/>
        <v>7467</v>
      </c>
      <c r="AX364" s="1">
        <f t="shared" si="298"/>
        <v>80</v>
      </c>
      <c r="AY364" s="1">
        <f t="shared" si="299"/>
        <v>56</v>
      </c>
      <c r="AZ364" s="1" t="str">
        <f t="shared" si="311"/>
        <v>144.5</v>
      </c>
      <c r="BA364" s="1">
        <f t="shared" si="300"/>
        <v>8092</v>
      </c>
      <c r="BB364" s="1">
        <f t="shared" si="301"/>
        <v>15559</v>
      </c>
      <c r="BC364" s="1">
        <f t="shared" si="302"/>
        <v>63</v>
      </c>
      <c r="BE364" s="1" t="str">
        <f t="shared" si="303"/>
        <v>320</v>
      </c>
      <c r="BI364" s="1">
        <f t="shared" si="304"/>
        <v>32452</v>
      </c>
      <c r="BJ364" s="1">
        <f t="shared" si="305"/>
        <v>32930.812</v>
      </c>
      <c r="BK364" s="1">
        <f t="shared" si="306"/>
        <v>33214.972</v>
      </c>
      <c r="BM364" s="1" t="e">
        <f>BI364*#REF!*BL364/1000</f>
        <v>#REF!</v>
      </c>
      <c r="BN364" s="1" t="e">
        <f>BJ364*#REF!*BL364/1000</f>
        <v>#REF!</v>
      </c>
      <c r="BO364" s="1" t="e">
        <f>BK364*#REF!*BL364/1000</f>
        <v>#REF!</v>
      </c>
      <c r="BR364" s="1">
        <f t="shared" si="289"/>
        <v>0</v>
      </c>
      <c r="BS364" s="1">
        <f t="shared" si="290"/>
        <v>0</v>
      </c>
      <c r="BT364" s="1">
        <f t="shared" si="291"/>
        <v>0</v>
      </c>
    </row>
    <row r="365" spans="1:72">
      <c r="A365" s="1">
        <v>362</v>
      </c>
      <c r="B365" s="8" t="s">
        <v>88</v>
      </c>
      <c r="D365" s="1">
        <v>11440</v>
      </c>
      <c r="F365" s="1">
        <v>85</v>
      </c>
      <c r="G365" s="1">
        <v>57</v>
      </c>
      <c r="H365" s="1">
        <v>80</v>
      </c>
      <c r="I365" s="1">
        <v>56</v>
      </c>
      <c r="J365" s="1">
        <v>107</v>
      </c>
      <c r="K365" s="1">
        <f t="shared" si="267"/>
        <v>15559</v>
      </c>
      <c r="L365" s="1">
        <f t="shared" si="268"/>
        <v>33823</v>
      </c>
      <c r="M365" s="1">
        <f t="shared" si="269"/>
        <v>34301.812</v>
      </c>
      <c r="N365" s="1">
        <f t="shared" si="270"/>
        <v>34585.972</v>
      </c>
      <c r="O365" s="1">
        <f t="shared" si="307"/>
        <v>13740</v>
      </c>
      <c r="P365" s="1">
        <v>2420</v>
      </c>
      <c r="Q365" s="1">
        <v>2400</v>
      </c>
      <c r="R365" s="11" t="s">
        <v>92</v>
      </c>
      <c r="S365" s="13">
        <v>3015</v>
      </c>
      <c r="T365" s="13">
        <v>2708</v>
      </c>
      <c r="U365" s="13">
        <v>2426</v>
      </c>
      <c r="V365" s="14">
        <f t="shared" si="266"/>
        <v>8149</v>
      </c>
      <c r="W365" s="13">
        <f>2184*2</f>
        <v>4368</v>
      </c>
      <c r="X365" s="13">
        <f>384/2</f>
        <v>192</v>
      </c>
      <c r="Y365" s="13">
        <v>196</v>
      </c>
      <c r="Z365" s="13">
        <v>80</v>
      </c>
      <c r="AA365" s="11">
        <f t="shared" si="312"/>
        <v>11440</v>
      </c>
      <c r="AB365" s="12">
        <f t="shared" si="292"/>
        <v>2432</v>
      </c>
      <c r="AC365" s="18">
        <f>V365+AB365*2+W365+Y365*2</f>
        <v>17773</v>
      </c>
      <c r="AD365" s="17">
        <f t="shared" si="293"/>
        <v>18251.812</v>
      </c>
      <c r="AE365" s="17">
        <f t="shared" si="294"/>
        <v>18535.972</v>
      </c>
      <c r="AF365" s="19">
        <v>55</v>
      </c>
      <c r="AG365" s="13">
        <v>24</v>
      </c>
      <c r="AH365" s="13">
        <v>25</v>
      </c>
      <c r="AI365" s="13">
        <v>6</v>
      </c>
      <c r="AJ365" s="21">
        <v>40</v>
      </c>
      <c r="AK365" s="21">
        <v>4</v>
      </c>
      <c r="AL365" s="21">
        <v>2.5</v>
      </c>
      <c r="AM365" s="21">
        <v>4.2</v>
      </c>
      <c r="AN365" s="13">
        <v>3.4</v>
      </c>
      <c r="AO365" s="13">
        <v>5</v>
      </c>
      <c r="AP365" s="13">
        <v>35</v>
      </c>
      <c r="AQ365" s="11">
        <f t="shared" si="313"/>
        <v>11440</v>
      </c>
      <c r="AR365" s="13">
        <f t="shared" si="308"/>
        <v>762.972</v>
      </c>
      <c r="AS365" s="13">
        <f t="shared" si="309"/>
        <v>478.812</v>
      </c>
      <c r="AT365" s="1">
        <f t="shared" si="295"/>
        <v>85</v>
      </c>
      <c r="AU365" s="1">
        <f t="shared" si="296"/>
        <v>57</v>
      </c>
      <c r="AV365" s="1" t="str">
        <f t="shared" si="310"/>
        <v>131</v>
      </c>
      <c r="AW365" s="1">
        <f t="shared" si="297"/>
        <v>7467</v>
      </c>
      <c r="AX365" s="1">
        <f t="shared" si="298"/>
        <v>80</v>
      </c>
      <c r="AY365" s="1">
        <f t="shared" si="299"/>
        <v>56</v>
      </c>
      <c r="AZ365" s="1" t="str">
        <f t="shared" si="311"/>
        <v>144.5</v>
      </c>
      <c r="BA365" s="1">
        <f t="shared" si="300"/>
        <v>8092</v>
      </c>
      <c r="BB365" s="1">
        <f t="shared" si="301"/>
        <v>15559</v>
      </c>
      <c r="BC365" s="1">
        <f t="shared" si="302"/>
        <v>107</v>
      </c>
      <c r="BE365" s="1" t="str">
        <f t="shared" si="303"/>
        <v>491</v>
      </c>
      <c r="BI365" s="1">
        <f t="shared" si="304"/>
        <v>33823</v>
      </c>
      <c r="BJ365" s="1">
        <f t="shared" si="305"/>
        <v>34301.812</v>
      </c>
      <c r="BK365" s="1">
        <f t="shared" si="306"/>
        <v>34585.972</v>
      </c>
      <c r="BM365" s="1" t="e">
        <f>BI365*#REF!*BL365/1000</f>
        <v>#REF!</v>
      </c>
      <c r="BN365" s="1" t="e">
        <f>BJ365*#REF!*BL365/1000</f>
        <v>#REF!</v>
      </c>
      <c r="BO365" s="1" t="e">
        <f>BK365*#REF!*BL365/1000</f>
        <v>#REF!</v>
      </c>
      <c r="BR365" s="1">
        <f t="shared" si="289"/>
        <v>0</v>
      </c>
      <c r="BS365" s="1">
        <f t="shared" si="290"/>
        <v>0</v>
      </c>
      <c r="BT365" s="1">
        <f t="shared" si="291"/>
        <v>0</v>
      </c>
    </row>
    <row r="366" spans="1:72">
      <c r="A366" s="1">
        <v>363</v>
      </c>
      <c r="B366" s="8" t="s">
        <v>88</v>
      </c>
      <c r="D366" s="1">
        <v>11440</v>
      </c>
      <c r="F366" s="1">
        <v>85</v>
      </c>
      <c r="G366" s="1">
        <v>57</v>
      </c>
      <c r="H366" s="1">
        <v>80</v>
      </c>
      <c r="I366" s="1">
        <v>56</v>
      </c>
      <c r="J366" s="1">
        <v>107</v>
      </c>
      <c r="K366" s="1">
        <f t="shared" si="267"/>
        <v>15559</v>
      </c>
      <c r="L366" s="1">
        <f t="shared" si="268"/>
        <v>34175</v>
      </c>
      <c r="M366" s="1">
        <f t="shared" si="269"/>
        <v>34653.812</v>
      </c>
      <c r="N366" s="1">
        <f t="shared" si="270"/>
        <v>34937.972</v>
      </c>
      <c r="O366" s="1">
        <f t="shared" si="307"/>
        <v>13740</v>
      </c>
      <c r="P366" s="1">
        <v>2420</v>
      </c>
      <c r="Q366" s="1">
        <v>2400</v>
      </c>
      <c r="R366" s="11" t="s">
        <v>93</v>
      </c>
      <c r="S366" s="13">
        <v>3015</v>
      </c>
      <c r="T366" s="13">
        <v>2708</v>
      </c>
      <c r="U366" s="13">
        <v>2426</v>
      </c>
      <c r="V366" s="14">
        <f t="shared" si="266"/>
        <v>8149</v>
      </c>
      <c r="W366" s="13">
        <f>2360*2</f>
        <v>4720</v>
      </c>
      <c r="X366" s="13">
        <f>384/2</f>
        <v>192</v>
      </c>
      <c r="Y366" s="13">
        <v>196</v>
      </c>
      <c r="Z366" s="13">
        <v>80</v>
      </c>
      <c r="AA366" s="11">
        <f t="shared" si="312"/>
        <v>11440</v>
      </c>
      <c r="AB366" s="12">
        <f t="shared" si="292"/>
        <v>2432</v>
      </c>
      <c r="AC366" s="18">
        <f>V366+AB366*2+W366+Y366*2</f>
        <v>18125</v>
      </c>
      <c r="AD366" s="17">
        <f t="shared" si="293"/>
        <v>18603.812</v>
      </c>
      <c r="AE366" s="17">
        <f t="shared" si="294"/>
        <v>18887.972</v>
      </c>
      <c r="AF366" s="19">
        <v>55</v>
      </c>
      <c r="AG366" s="13">
        <v>24</v>
      </c>
      <c r="AH366" s="13">
        <v>25</v>
      </c>
      <c r="AI366" s="13">
        <v>6</v>
      </c>
      <c r="AJ366" s="21">
        <v>40</v>
      </c>
      <c r="AK366" s="21">
        <v>4</v>
      </c>
      <c r="AL366" s="21">
        <v>2.5</v>
      </c>
      <c r="AM366" s="21">
        <v>4.2</v>
      </c>
      <c r="AN366" s="13">
        <v>3.4</v>
      </c>
      <c r="AO366" s="13">
        <v>5</v>
      </c>
      <c r="AP366" s="13">
        <v>35</v>
      </c>
      <c r="AQ366" s="11">
        <f t="shared" si="313"/>
        <v>11440</v>
      </c>
      <c r="AR366" s="13">
        <f t="shared" si="308"/>
        <v>762.972</v>
      </c>
      <c r="AS366" s="13">
        <f t="shared" si="309"/>
        <v>478.812</v>
      </c>
      <c r="AT366" s="1">
        <f t="shared" si="295"/>
        <v>85</v>
      </c>
      <c r="AU366" s="1">
        <f t="shared" si="296"/>
        <v>57</v>
      </c>
      <c r="AV366" s="1" t="str">
        <f t="shared" si="310"/>
        <v>131</v>
      </c>
      <c r="AW366" s="1">
        <f t="shared" si="297"/>
        <v>7467</v>
      </c>
      <c r="AX366" s="1">
        <f t="shared" si="298"/>
        <v>80</v>
      </c>
      <c r="AY366" s="1">
        <f t="shared" si="299"/>
        <v>56</v>
      </c>
      <c r="AZ366" s="1" t="str">
        <f t="shared" si="311"/>
        <v>144.5</v>
      </c>
      <c r="BA366" s="1">
        <f t="shared" si="300"/>
        <v>8092</v>
      </c>
      <c r="BB366" s="1">
        <f t="shared" si="301"/>
        <v>15559</v>
      </c>
      <c r="BC366" s="1">
        <f t="shared" si="302"/>
        <v>107</v>
      </c>
      <c r="BE366" s="1" t="str">
        <f t="shared" si="303"/>
        <v>491</v>
      </c>
      <c r="BI366" s="1">
        <f t="shared" si="304"/>
        <v>34175</v>
      </c>
      <c r="BJ366" s="1">
        <f t="shared" si="305"/>
        <v>34653.812</v>
      </c>
      <c r="BK366" s="1">
        <f t="shared" si="306"/>
        <v>34937.972</v>
      </c>
      <c r="BM366" s="1" t="e">
        <f>BI366*#REF!*BL366/1000</f>
        <v>#REF!</v>
      </c>
      <c r="BN366" s="1" t="e">
        <f>BJ366*#REF!*BL366/1000</f>
        <v>#REF!</v>
      </c>
      <c r="BO366" s="1" t="e">
        <f>BK366*#REF!*BL366/1000</f>
        <v>#REF!</v>
      </c>
      <c r="BR366" s="1">
        <f t="shared" si="289"/>
        <v>0</v>
      </c>
      <c r="BS366" s="1">
        <f t="shared" si="290"/>
        <v>0</v>
      </c>
      <c r="BT366" s="1">
        <f t="shared" si="291"/>
        <v>0</v>
      </c>
    </row>
    <row r="367" spans="1:72">
      <c r="A367" s="1">
        <v>364</v>
      </c>
      <c r="B367" s="8" t="s">
        <v>88</v>
      </c>
      <c r="C367" s="1">
        <v>700</v>
      </c>
      <c r="D367" s="1">
        <v>12960</v>
      </c>
      <c r="F367" s="1">
        <v>85</v>
      </c>
      <c r="G367" s="1">
        <v>66</v>
      </c>
      <c r="H367" s="1">
        <v>80</v>
      </c>
      <c r="I367" s="1">
        <v>65</v>
      </c>
      <c r="J367" s="1">
        <v>63</v>
      </c>
      <c r="K367" s="1">
        <f t="shared" si="267"/>
        <v>18038.5</v>
      </c>
      <c r="L367" s="1">
        <f t="shared" si="268"/>
        <v>33187</v>
      </c>
      <c r="M367" s="1">
        <f t="shared" si="269"/>
        <v>33700.468</v>
      </c>
      <c r="N367" s="1">
        <f t="shared" si="270"/>
        <v>34021.108</v>
      </c>
      <c r="O367" s="1">
        <f t="shared" si="307"/>
        <v>15260</v>
      </c>
      <c r="P367" s="1">
        <v>2420</v>
      </c>
      <c r="Q367" s="1">
        <v>2400</v>
      </c>
      <c r="R367" s="11" t="s">
        <v>78</v>
      </c>
      <c r="S367" s="13">
        <v>2710</v>
      </c>
      <c r="T367" s="13">
        <v>2501</v>
      </c>
      <c r="U367" s="13">
        <v>2246</v>
      </c>
      <c r="V367" s="14">
        <f t="shared" si="266"/>
        <v>7457</v>
      </c>
      <c r="W367" s="13">
        <v>2000</v>
      </c>
      <c r="X367" s="13">
        <f>350/2</f>
        <v>175</v>
      </c>
      <c r="Y367" s="13">
        <v>196</v>
      </c>
      <c r="Z367" s="13">
        <v>80</v>
      </c>
      <c r="AA367" s="11">
        <f t="shared" si="312"/>
        <v>12960</v>
      </c>
      <c r="AB367" s="12">
        <f t="shared" si="292"/>
        <v>2489.75</v>
      </c>
      <c r="AC367" s="18">
        <f>V367+AB367*2+W367+Y368*2</f>
        <v>14828.5</v>
      </c>
      <c r="AD367" s="17">
        <f t="shared" si="293"/>
        <v>15341.968</v>
      </c>
      <c r="AE367" s="17">
        <f t="shared" si="294"/>
        <v>15662.608</v>
      </c>
      <c r="AF367" s="19">
        <v>55</v>
      </c>
      <c r="AG367" s="13">
        <v>24</v>
      </c>
      <c r="AH367" s="13">
        <v>25</v>
      </c>
      <c r="AI367" s="13">
        <v>6</v>
      </c>
      <c r="AJ367" s="21">
        <v>40</v>
      </c>
      <c r="AK367" s="21">
        <v>4</v>
      </c>
      <c r="AL367" s="21">
        <v>2.5</v>
      </c>
      <c r="AM367" s="21">
        <v>4.2</v>
      </c>
      <c r="AN367" s="13">
        <v>3.4</v>
      </c>
      <c r="AO367" s="13">
        <v>5</v>
      </c>
      <c r="AP367" s="13">
        <v>35</v>
      </c>
      <c r="AQ367" s="11">
        <f t="shared" si="313"/>
        <v>12960</v>
      </c>
      <c r="AR367" s="13">
        <f t="shared" si="308"/>
        <v>834.108</v>
      </c>
      <c r="AS367" s="13">
        <f t="shared" si="309"/>
        <v>513.468</v>
      </c>
      <c r="AT367" s="1">
        <f t="shared" si="295"/>
        <v>85</v>
      </c>
      <c r="AU367" s="1">
        <f t="shared" si="296"/>
        <v>66</v>
      </c>
      <c r="AV367" s="1" t="str">
        <f t="shared" si="310"/>
        <v>131</v>
      </c>
      <c r="AW367" s="1">
        <f t="shared" si="297"/>
        <v>8646</v>
      </c>
      <c r="AX367" s="1">
        <f t="shared" si="298"/>
        <v>80</v>
      </c>
      <c r="AY367" s="1">
        <f t="shared" si="299"/>
        <v>65</v>
      </c>
      <c r="AZ367" s="1" t="str">
        <f t="shared" si="311"/>
        <v>144.5</v>
      </c>
      <c r="BA367" s="1">
        <f t="shared" si="300"/>
        <v>9392.5</v>
      </c>
      <c r="BB367" s="1">
        <f t="shared" si="301"/>
        <v>18038.5</v>
      </c>
      <c r="BC367" s="1">
        <f t="shared" si="302"/>
        <v>63</v>
      </c>
      <c r="BE367" s="1" t="str">
        <f t="shared" si="303"/>
        <v>320</v>
      </c>
      <c r="BI367" s="1">
        <f t="shared" si="304"/>
        <v>33187</v>
      </c>
      <c r="BJ367" s="1">
        <f t="shared" si="305"/>
        <v>33700.468</v>
      </c>
      <c r="BK367" s="1">
        <f t="shared" si="306"/>
        <v>34021.108</v>
      </c>
      <c r="BM367" s="1" t="e">
        <f>BI367*#REF!*BL367/1000</f>
        <v>#REF!</v>
      </c>
      <c r="BN367" s="1" t="e">
        <f>BJ367*#REF!*BL367/1000</f>
        <v>#REF!</v>
      </c>
      <c r="BO367" s="1" t="e">
        <f>BK367*#REF!*BL367/1000</f>
        <v>#REF!</v>
      </c>
      <c r="BR367" s="1">
        <f t="shared" si="289"/>
        <v>0</v>
      </c>
      <c r="BS367" s="1">
        <f t="shared" si="290"/>
        <v>0</v>
      </c>
      <c r="BT367" s="1">
        <f t="shared" si="291"/>
        <v>0</v>
      </c>
    </row>
    <row r="368" spans="1:72">
      <c r="A368" s="1">
        <v>365</v>
      </c>
      <c r="B368" s="8" t="s">
        <v>88</v>
      </c>
      <c r="D368" s="1">
        <v>12960</v>
      </c>
      <c r="F368" s="1">
        <v>85</v>
      </c>
      <c r="G368" s="1">
        <v>66</v>
      </c>
      <c r="H368" s="1">
        <v>80</v>
      </c>
      <c r="I368" s="1">
        <v>65</v>
      </c>
      <c r="J368" s="1">
        <v>63</v>
      </c>
      <c r="K368" s="1">
        <f t="shared" si="267"/>
        <v>18038.5</v>
      </c>
      <c r="L368" s="1">
        <f t="shared" si="268"/>
        <v>33555</v>
      </c>
      <c r="M368" s="1">
        <f t="shared" si="269"/>
        <v>34068.468</v>
      </c>
      <c r="N368" s="1">
        <f t="shared" si="270"/>
        <v>34389.108</v>
      </c>
      <c r="O368" s="1">
        <f t="shared" si="307"/>
        <v>15260</v>
      </c>
      <c r="P368" s="1">
        <v>2420</v>
      </c>
      <c r="Q368" s="1">
        <v>2400</v>
      </c>
      <c r="R368" s="11" t="s">
        <v>80</v>
      </c>
      <c r="S368" s="13">
        <v>2710</v>
      </c>
      <c r="T368" s="13">
        <v>2501</v>
      </c>
      <c r="U368" s="13">
        <v>2246</v>
      </c>
      <c r="V368" s="14">
        <f t="shared" si="266"/>
        <v>7457</v>
      </c>
      <c r="W368" s="13">
        <f>1184*2</f>
        <v>2368</v>
      </c>
      <c r="X368" s="13">
        <f>350/2</f>
        <v>175</v>
      </c>
      <c r="Y368" s="13">
        <v>196</v>
      </c>
      <c r="Z368" s="13">
        <v>80</v>
      </c>
      <c r="AA368" s="11">
        <f t="shared" si="312"/>
        <v>12960</v>
      </c>
      <c r="AB368" s="12">
        <f t="shared" si="292"/>
        <v>2489.75</v>
      </c>
      <c r="AC368" s="18">
        <f>V368+AB368*2+W368+Y369*2</f>
        <v>15196.5</v>
      </c>
      <c r="AD368" s="17">
        <f t="shared" si="293"/>
        <v>15709.968</v>
      </c>
      <c r="AE368" s="17">
        <f t="shared" si="294"/>
        <v>16030.608</v>
      </c>
      <c r="AF368" s="19">
        <v>55</v>
      </c>
      <c r="AG368" s="13">
        <v>24</v>
      </c>
      <c r="AH368" s="13">
        <v>25</v>
      </c>
      <c r="AI368" s="13">
        <v>6</v>
      </c>
      <c r="AJ368" s="21">
        <v>40</v>
      </c>
      <c r="AK368" s="21">
        <v>4</v>
      </c>
      <c r="AL368" s="21">
        <v>2.5</v>
      </c>
      <c r="AM368" s="21">
        <v>4.2</v>
      </c>
      <c r="AN368" s="13">
        <v>3.4</v>
      </c>
      <c r="AO368" s="13">
        <v>5</v>
      </c>
      <c r="AP368" s="13">
        <v>35</v>
      </c>
      <c r="AQ368" s="11">
        <f t="shared" si="313"/>
        <v>12960</v>
      </c>
      <c r="AR368" s="13">
        <f t="shared" si="308"/>
        <v>834.108</v>
      </c>
      <c r="AS368" s="13">
        <f t="shared" si="309"/>
        <v>513.468</v>
      </c>
      <c r="AT368" s="1">
        <f t="shared" si="295"/>
        <v>85</v>
      </c>
      <c r="AU368" s="1">
        <f t="shared" si="296"/>
        <v>66</v>
      </c>
      <c r="AV368" s="1" t="str">
        <f t="shared" si="310"/>
        <v>131</v>
      </c>
      <c r="AW368" s="1">
        <f t="shared" si="297"/>
        <v>8646</v>
      </c>
      <c r="AX368" s="1">
        <f t="shared" si="298"/>
        <v>80</v>
      </c>
      <c r="AY368" s="1">
        <f t="shared" si="299"/>
        <v>65</v>
      </c>
      <c r="AZ368" s="1" t="str">
        <f t="shared" si="311"/>
        <v>144.5</v>
      </c>
      <c r="BA368" s="1">
        <f t="shared" si="300"/>
        <v>9392.5</v>
      </c>
      <c r="BB368" s="1">
        <f t="shared" si="301"/>
        <v>18038.5</v>
      </c>
      <c r="BC368" s="1">
        <f t="shared" si="302"/>
        <v>63</v>
      </c>
      <c r="BE368" s="1" t="str">
        <f t="shared" si="303"/>
        <v>320</v>
      </c>
      <c r="BI368" s="1">
        <f t="shared" si="304"/>
        <v>33555</v>
      </c>
      <c r="BJ368" s="1">
        <f t="shared" si="305"/>
        <v>34068.468</v>
      </c>
      <c r="BK368" s="1">
        <f t="shared" si="306"/>
        <v>34389.108</v>
      </c>
      <c r="BM368" s="1" t="e">
        <f>BI368*#REF!*BL368/1000</f>
        <v>#REF!</v>
      </c>
      <c r="BN368" s="1" t="e">
        <f>BJ368*#REF!*BL368/1000</f>
        <v>#REF!</v>
      </c>
      <c r="BO368" s="1" t="e">
        <f>BK368*#REF!*BL368/1000</f>
        <v>#REF!</v>
      </c>
      <c r="BR368" s="1">
        <f t="shared" si="289"/>
        <v>0</v>
      </c>
      <c r="BS368" s="1">
        <f t="shared" si="290"/>
        <v>0</v>
      </c>
      <c r="BT368" s="1">
        <f t="shared" si="291"/>
        <v>0</v>
      </c>
    </row>
    <row r="369" spans="1:72">
      <c r="A369" s="1">
        <v>366</v>
      </c>
      <c r="B369" s="8" t="s">
        <v>88</v>
      </c>
      <c r="D369" s="1">
        <v>12960</v>
      </c>
      <c r="F369" s="1">
        <v>85</v>
      </c>
      <c r="G369" s="1">
        <v>66</v>
      </c>
      <c r="H369" s="1">
        <v>80</v>
      </c>
      <c r="I369" s="1">
        <v>65</v>
      </c>
      <c r="J369" s="1">
        <v>107</v>
      </c>
      <c r="K369" s="1">
        <f t="shared" si="267"/>
        <v>18038.5</v>
      </c>
      <c r="L369" s="1">
        <f t="shared" si="268"/>
        <v>34598</v>
      </c>
      <c r="M369" s="1">
        <f t="shared" si="269"/>
        <v>35111.468</v>
      </c>
      <c r="N369" s="1">
        <f t="shared" si="270"/>
        <v>35432.108</v>
      </c>
      <c r="O369" s="1">
        <f t="shared" si="307"/>
        <v>15260</v>
      </c>
      <c r="P369" s="1">
        <v>2420</v>
      </c>
      <c r="Q369" s="1">
        <v>2400</v>
      </c>
      <c r="R369" s="11" t="s">
        <v>89</v>
      </c>
      <c r="S369" s="13">
        <v>2710</v>
      </c>
      <c r="T369" s="13">
        <v>2501</v>
      </c>
      <c r="U369" s="13">
        <v>2246</v>
      </c>
      <c r="V369" s="14">
        <f t="shared" si="266"/>
        <v>7457</v>
      </c>
      <c r="W369" s="13">
        <f>1620*2</f>
        <v>3240</v>
      </c>
      <c r="X369" s="13">
        <f>350/2</f>
        <v>175</v>
      </c>
      <c r="Y369" s="13">
        <v>196</v>
      </c>
      <c r="Z369" s="13">
        <v>80</v>
      </c>
      <c r="AA369" s="11">
        <f t="shared" si="312"/>
        <v>12960</v>
      </c>
      <c r="AB369" s="12">
        <f t="shared" si="292"/>
        <v>2489.75</v>
      </c>
      <c r="AC369" s="18">
        <f>V369+AB369*2+W369+Y369*2</f>
        <v>16068.5</v>
      </c>
      <c r="AD369" s="17">
        <f t="shared" si="293"/>
        <v>16581.968</v>
      </c>
      <c r="AE369" s="17">
        <f t="shared" si="294"/>
        <v>16902.608</v>
      </c>
      <c r="AF369" s="19">
        <v>55</v>
      </c>
      <c r="AG369" s="13">
        <v>24</v>
      </c>
      <c r="AH369" s="13">
        <v>25</v>
      </c>
      <c r="AI369" s="13">
        <v>6</v>
      </c>
      <c r="AJ369" s="21">
        <v>40</v>
      </c>
      <c r="AK369" s="21">
        <v>4</v>
      </c>
      <c r="AL369" s="21">
        <v>2.5</v>
      </c>
      <c r="AM369" s="21">
        <v>4.2</v>
      </c>
      <c r="AN369" s="13">
        <v>3.4</v>
      </c>
      <c r="AO369" s="13">
        <v>5</v>
      </c>
      <c r="AP369" s="13">
        <v>35</v>
      </c>
      <c r="AQ369" s="11">
        <f t="shared" si="313"/>
        <v>12960</v>
      </c>
      <c r="AR369" s="13">
        <f t="shared" si="308"/>
        <v>834.108</v>
      </c>
      <c r="AS369" s="13">
        <f t="shared" si="309"/>
        <v>513.468</v>
      </c>
      <c r="AT369" s="1">
        <f t="shared" si="295"/>
        <v>85</v>
      </c>
      <c r="AU369" s="1">
        <f t="shared" si="296"/>
        <v>66</v>
      </c>
      <c r="AV369" s="1" t="str">
        <f t="shared" si="310"/>
        <v>131</v>
      </c>
      <c r="AW369" s="1">
        <f t="shared" si="297"/>
        <v>8646</v>
      </c>
      <c r="AX369" s="1">
        <f t="shared" si="298"/>
        <v>80</v>
      </c>
      <c r="AY369" s="1">
        <f t="shared" si="299"/>
        <v>65</v>
      </c>
      <c r="AZ369" s="1" t="str">
        <f t="shared" si="311"/>
        <v>144.5</v>
      </c>
      <c r="BA369" s="1">
        <f t="shared" si="300"/>
        <v>9392.5</v>
      </c>
      <c r="BB369" s="1">
        <f t="shared" si="301"/>
        <v>18038.5</v>
      </c>
      <c r="BC369" s="1">
        <f t="shared" si="302"/>
        <v>107</v>
      </c>
      <c r="BE369" s="1" t="str">
        <f t="shared" si="303"/>
        <v>491</v>
      </c>
      <c r="BI369" s="1">
        <f t="shared" si="304"/>
        <v>34598</v>
      </c>
      <c r="BJ369" s="1">
        <f t="shared" si="305"/>
        <v>35111.468</v>
      </c>
      <c r="BK369" s="1">
        <f t="shared" si="306"/>
        <v>35432.108</v>
      </c>
      <c r="BM369" s="1" t="e">
        <f>BI369*#REF!*BL369/1000</f>
        <v>#REF!</v>
      </c>
      <c r="BN369" s="1" t="e">
        <f>BJ369*#REF!*BL369/1000</f>
        <v>#REF!</v>
      </c>
      <c r="BO369" s="1" t="e">
        <f>BK369*#REF!*BL369/1000</f>
        <v>#REF!</v>
      </c>
      <c r="BR369" s="1">
        <f t="shared" si="289"/>
        <v>0</v>
      </c>
      <c r="BS369" s="1">
        <f t="shared" si="290"/>
        <v>0</v>
      </c>
      <c r="BT369" s="1">
        <f t="shared" si="291"/>
        <v>0</v>
      </c>
    </row>
    <row r="370" spans="1:72">
      <c r="A370" s="1">
        <v>367</v>
      </c>
      <c r="B370" s="8" t="s">
        <v>88</v>
      </c>
      <c r="D370" s="1">
        <v>12960</v>
      </c>
      <c r="F370" s="1">
        <v>85</v>
      </c>
      <c r="G370" s="1">
        <v>66</v>
      </c>
      <c r="H370" s="1">
        <v>80</v>
      </c>
      <c r="I370" s="1">
        <v>65</v>
      </c>
      <c r="J370" s="1">
        <v>107</v>
      </c>
      <c r="K370" s="1">
        <f t="shared" si="267"/>
        <v>18038.5</v>
      </c>
      <c r="L370" s="1">
        <f t="shared" si="268"/>
        <v>34818</v>
      </c>
      <c r="M370" s="1">
        <f t="shared" si="269"/>
        <v>35331.468</v>
      </c>
      <c r="N370" s="1">
        <f t="shared" si="270"/>
        <v>35652.108</v>
      </c>
      <c r="O370" s="1">
        <f t="shared" si="307"/>
        <v>15260</v>
      </c>
      <c r="P370" s="1">
        <v>2420</v>
      </c>
      <c r="Q370" s="1">
        <v>2400</v>
      </c>
      <c r="R370" s="11" t="s">
        <v>90</v>
      </c>
      <c r="S370" s="13">
        <v>2710</v>
      </c>
      <c r="T370" s="13">
        <v>2501</v>
      </c>
      <c r="U370" s="13">
        <v>2246</v>
      </c>
      <c r="V370" s="14">
        <f t="shared" si="266"/>
        <v>7457</v>
      </c>
      <c r="W370" s="13">
        <f>1730*2</f>
        <v>3460</v>
      </c>
      <c r="X370" s="13">
        <f>350/2</f>
        <v>175</v>
      </c>
      <c r="Y370" s="13">
        <v>196</v>
      </c>
      <c r="Z370" s="13">
        <v>80</v>
      </c>
      <c r="AA370" s="11">
        <f t="shared" si="312"/>
        <v>12960</v>
      </c>
      <c r="AB370" s="12">
        <f t="shared" si="292"/>
        <v>2489.75</v>
      </c>
      <c r="AC370" s="18">
        <f>V370+AB370*2+W370+Y370*2</f>
        <v>16288.5</v>
      </c>
      <c r="AD370" s="17">
        <f t="shared" si="293"/>
        <v>16801.968</v>
      </c>
      <c r="AE370" s="17">
        <f t="shared" si="294"/>
        <v>17122.608</v>
      </c>
      <c r="AF370" s="19">
        <v>55</v>
      </c>
      <c r="AG370" s="13">
        <v>24</v>
      </c>
      <c r="AH370" s="13">
        <v>25</v>
      </c>
      <c r="AI370" s="13">
        <v>6</v>
      </c>
      <c r="AJ370" s="21">
        <v>40</v>
      </c>
      <c r="AK370" s="21">
        <v>4</v>
      </c>
      <c r="AL370" s="21">
        <v>2.5</v>
      </c>
      <c r="AM370" s="21">
        <v>4.2</v>
      </c>
      <c r="AN370" s="13">
        <v>3.4</v>
      </c>
      <c r="AO370" s="13">
        <v>5</v>
      </c>
      <c r="AP370" s="13">
        <v>35</v>
      </c>
      <c r="AQ370" s="11">
        <f t="shared" si="313"/>
        <v>12960</v>
      </c>
      <c r="AR370" s="13">
        <f t="shared" si="308"/>
        <v>834.108</v>
      </c>
      <c r="AS370" s="13">
        <f t="shared" si="309"/>
        <v>513.468</v>
      </c>
      <c r="AT370" s="1">
        <f t="shared" si="295"/>
        <v>85</v>
      </c>
      <c r="AU370" s="1">
        <f t="shared" si="296"/>
        <v>66</v>
      </c>
      <c r="AV370" s="1" t="str">
        <f t="shared" si="310"/>
        <v>131</v>
      </c>
      <c r="AW370" s="1">
        <f t="shared" si="297"/>
        <v>8646</v>
      </c>
      <c r="AX370" s="1">
        <f t="shared" si="298"/>
        <v>80</v>
      </c>
      <c r="AY370" s="1">
        <f t="shared" si="299"/>
        <v>65</v>
      </c>
      <c r="AZ370" s="1" t="str">
        <f t="shared" si="311"/>
        <v>144.5</v>
      </c>
      <c r="BA370" s="1">
        <f t="shared" si="300"/>
        <v>9392.5</v>
      </c>
      <c r="BB370" s="1">
        <f t="shared" si="301"/>
        <v>18038.5</v>
      </c>
      <c r="BC370" s="1">
        <f t="shared" si="302"/>
        <v>107</v>
      </c>
      <c r="BE370" s="1" t="str">
        <f t="shared" si="303"/>
        <v>491</v>
      </c>
      <c r="BI370" s="1">
        <f t="shared" si="304"/>
        <v>34818</v>
      </c>
      <c r="BJ370" s="1">
        <f t="shared" si="305"/>
        <v>35331.468</v>
      </c>
      <c r="BK370" s="1">
        <f t="shared" si="306"/>
        <v>35652.108</v>
      </c>
      <c r="BM370" s="1" t="e">
        <f>BI370*#REF!*BL370/1000</f>
        <v>#REF!</v>
      </c>
      <c r="BN370" s="1" t="e">
        <f>BJ370*#REF!*BL370/1000</f>
        <v>#REF!</v>
      </c>
      <c r="BO370" s="1" t="e">
        <f>BK370*#REF!*BL370/1000</f>
        <v>#REF!</v>
      </c>
      <c r="BR370" s="1">
        <f t="shared" si="289"/>
        <v>0</v>
      </c>
      <c r="BS370" s="1">
        <f t="shared" si="290"/>
        <v>0</v>
      </c>
      <c r="BT370" s="1">
        <f t="shared" si="291"/>
        <v>0</v>
      </c>
    </row>
    <row r="371" spans="1:72">
      <c r="A371" s="1">
        <v>368</v>
      </c>
      <c r="B371" s="8" t="s">
        <v>88</v>
      </c>
      <c r="D371" s="1">
        <v>12960</v>
      </c>
      <c r="F371" s="1">
        <v>85</v>
      </c>
      <c r="G371" s="1">
        <v>66</v>
      </c>
      <c r="H371" s="1">
        <v>80</v>
      </c>
      <c r="I371" s="1">
        <v>65</v>
      </c>
      <c r="J371" s="1">
        <v>63</v>
      </c>
      <c r="K371" s="1">
        <f t="shared" si="267"/>
        <v>18038.5</v>
      </c>
      <c r="L371" s="1">
        <f t="shared" si="268"/>
        <v>35515.18</v>
      </c>
      <c r="M371" s="1">
        <f t="shared" si="269"/>
        <v>36028.648</v>
      </c>
      <c r="N371" s="1">
        <f t="shared" si="270"/>
        <v>36349.288</v>
      </c>
      <c r="O371" s="1">
        <f t="shared" si="307"/>
        <v>15260</v>
      </c>
      <c r="P371" s="1">
        <v>2420</v>
      </c>
      <c r="Q371" s="1">
        <v>2400</v>
      </c>
      <c r="R371" s="11" t="s">
        <v>91</v>
      </c>
      <c r="S371" s="13">
        <v>3015</v>
      </c>
      <c r="T371" s="13">
        <v>2708</v>
      </c>
      <c r="U371" s="13">
        <v>2426</v>
      </c>
      <c r="V371" s="14">
        <f t="shared" si="266"/>
        <v>8149</v>
      </c>
      <c r="W371" s="13">
        <f>1584*2</f>
        <v>3168</v>
      </c>
      <c r="X371" s="13">
        <f>384/2</f>
        <v>192</v>
      </c>
      <c r="Y371" s="13">
        <v>196</v>
      </c>
      <c r="Z371" s="13">
        <v>80</v>
      </c>
      <c r="AA371" s="11">
        <f t="shared" si="312"/>
        <v>12960</v>
      </c>
      <c r="AB371" s="12">
        <f t="shared" si="292"/>
        <v>2723.84</v>
      </c>
      <c r="AC371" s="18">
        <f>V371+AB371*2+W371+Y371*2</f>
        <v>17156.68</v>
      </c>
      <c r="AD371" s="17">
        <f t="shared" si="293"/>
        <v>17670.148</v>
      </c>
      <c r="AE371" s="17">
        <f t="shared" si="294"/>
        <v>17990.788</v>
      </c>
      <c r="AF371" s="19">
        <v>55</v>
      </c>
      <c r="AG371" s="13">
        <v>24</v>
      </c>
      <c r="AH371" s="13">
        <v>25</v>
      </c>
      <c r="AI371" s="13">
        <v>6</v>
      </c>
      <c r="AJ371" s="21">
        <v>40</v>
      </c>
      <c r="AK371" s="21">
        <v>4</v>
      </c>
      <c r="AL371" s="21">
        <v>2.5</v>
      </c>
      <c r="AM371" s="21">
        <v>4.2</v>
      </c>
      <c r="AN371" s="13">
        <v>3.4</v>
      </c>
      <c r="AO371" s="13">
        <v>5</v>
      </c>
      <c r="AP371" s="13">
        <v>35</v>
      </c>
      <c r="AQ371" s="11">
        <f t="shared" si="313"/>
        <v>12960</v>
      </c>
      <c r="AR371" s="13">
        <f t="shared" si="308"/>
        <v>834.108</v>
      </c>
      <c r="AS371" s="13">
        <f t="shared" si="309"/>
        <v>513.468</v>
      </c>
      <c r="AT371" s="1">
        <f t="shared" si="295"/>
        <v>85</v>
      </c>
      <c r="AU371" s="1">
        <f t="shared" si="296"/>
        <v>66</v>
      </c>
      <c r="AV371" s="1" t="str">
        <f t="shared" si="310"/>
        <v>131</v>
      </c>
      <c r="AW371" s="1">
        <f t="shared" si="297"/>
        <v>8646</v>
      </c>
      <c r="AX371" s="1">
        <f t="shared" si="298"/>
        <v>80</v>
      </c>
      <c r="AY371" s="1">
        <f t="shared" si="299"/>
        <v>65</v>
      </c>
      <c r="AZ371" s="1" t="str">
        <f t="shared" si="311"/>
        <v>144.5</v>
      </c>
      <c r="BA371" s="1">
        <f t="shared" si="300"/>
        <v>9392.5</v>
      </c>
      <c r="BB371" s="1">
        <f t="shared" si="301"/>
        <v>18038.5</v>
      </c>
      <c r="BC371" s="1">
        <f t="shared" si="302"/>
        <v>63</v>
      </c>
      <c r="BE371" s="1" t="str">
        <f t="shared" si="303"/>
        <v>320</v>
      </c>
      <c r="BI371" s="1">
        <f t="shared" si="304"/>
        <v>35515.18</v>
      </c>
      <c r="BJ371" s="1">
        <f t="shared" si="305"/>
        <v>36028.648</v>
      </c>
      <c r="BK371" s="1">
        <f t="shared" si="306"/>
        <v>36349.288</v>
      </c>
      <c r="BM371" s="1" t="e">
        <f>BI371*#REF!*BL371/1000</f>
        <v>#REF!</v>
      </c>
      <c r="BN371" s="1" t="e">
        <f>BJ371*#REF!*BL371/1000</f>
        <v>#REF!</v>
      </c>
      <c r="BO371" s="1" t="e">
        <f>BK371*#REF!*BL371/1000</f>
        <v>#REF!</v>
      </c>
      <c r="BR371" s="1">
        <f t="shared" si="289"/>
        <v>0</v>
      </c>
      <c r="BS371" s="1">
        <f t="shared" si="290"/>
        <v>0</v>
      </c>
      <c r="BT371" s="1">
        <f t="shared" si="291"/>
        <v>0</v>
      </c>
    </row>
    <row r="372" spans="1:72">
      <c r="A372" s="1">
        <v>369</v>
      </c>
      <c r="B372" s="8" t="s">
        <v>88</v>
      </c>
      <c r="D372" s="1">
        <v>12960</v>
      </c>
      <c r="F372" s="1">
        <v>85</v>
      </c>
      <c r="G372" s="1">
        <v>66</v>
      </c>
      <c r="H372" s="1">
        <v>80</v>
      </c>
      <c r="I372" s="1">
        <v>65</v>
      </c>
      <c r="J372" s="1">
        <v>107</v>
      </c>
      <c r="K372" s="1">
        <f t="shared" ref="K372:K435" si="314">BB372</f>
        <v>18038.5</v>
      </c>
      <c r="L372" s="1">
        <f t="shared" ref="L372:L435" si="315">BI372</f>
        <v>36886.18</v>
      </c>
      <c r="M372" s="1">
        <f t="shared" ref="M372:M435" si="316">BJ372</f>
        <v>37399.648</v>
      </c>
      <c r="N372" s="1">
        <f t="shared" ref="N372:N435" si="317">BK372</f>
        <v>37720.288</v>
      </c>
      <c r="O372" s="1">
        <f t="shared" si="307"/>
        <v>15260</v>
      </c>
      <c r="P372" s="1">
        <v>2420</v>
      </c>
      <c r="Q372" s="1">
        <v>2400</v>
      </c>
      <c r="R372" s="11" t="s">
        <v>92</v>
      </c>
      <c r="S372" s="13">
        <v>3015</v>
      </c>
      <c r="T372" s="13">
        <v>2708</v>
      </c>
      <c r="U372" s="13">
        <v>2426</v>
      </c>
      <c r="V372" s="14">
        <f t="shared" si="266"/>
        <v>8149</v>
      </c>
      <c r="W372" s="13">
        <f>2184*2</f>
        <v>4368</v>
      </c>
      <c r="X372" s="13">
        <f>384/2</f>
        <v>192</v>
      </c>
      <c r="Y372" s="13">
        <v>196</v>
      </c>
      <c r="Z372" s="13">
        <v>80</v>
      </c>
      <c r="AA372" s="11">
        <f t="shared" si="312"/>
        <v>12960</v>
      </c>
      <c r="AB372" s="12">
        <f t="shared" si="292"/>
        <v>2723.84</v>
      </c>
      <c r="AC372" s="18">
        <f>V372+AB372*2+W372+Y372*2</f>
        <v>18356.68</v>
      </c>
      <c r="AD372" s="17">
        <f t="shared" si="293"/>
        <v>18870.148</v>
      </c>
      <c r="AE372" s="17">
        <f t="shared" si="294"/>
        <v>19190.788</v>
      </c>
      <c r="AF372" s="19">
        <v>55</v>
      </c>
      <c r="AG372" s="13">
        <v>24</v>
      </c>
      <c r="AH372" s="13">
        <v>25</v>
      </c>
      <c r="AI372" s="13">
        <v>6</v>
      </c>
      <c r="AJ372" s="21">
        <v>40</v>
      </c>
      <c r="AK372" s="21">
        <v>4</v>
      </c>
      <c r="AL372" s="21">
        <v>2.5</v>
      </c>
      <c r="AM372" s="21">
        <v>4.2</v>
      </c>
      <c r="AN372" s="13">
        <v>3.4</v>
      </c>
      <c r="AO372" s="13">
        <v>5</v>
      </c>
      <c r="AP372" s="13">
        <v>35</v>
      </c>
      <c r="AQ372" s="11">
        <f t="shared" si="313"/>
        <v>12960</v>
      </c>
      <c r="AR372" s="13">
        <f t="shared" si="308"/>
        <v>834.108</v>
      </c>
      <c r="AS372" s="13">
        <f t="shared" si="309"/>
        <v>513.468</v>
      </c>
      <c r="AT372" s="1">
        <f t="shared" si="295"/>
        <v>85</v>
      </c>
      <c r="AU372" s="1">
        <f t="shared" si="296"/>
        <v>66</v>
      </c>
      <c r="AV372" s="1" t="str">
        <f t="shared" si="310"/>
        <v>131</v>
      </c>
      <c r="AW372" s="1">
        <f t="shared" si="297"/>
        <v>8646</v>
      </c>
      <c r="AX372" s="1">
        <f t="shared" si="298"/>
        <v>80</v>
      </c>
      <c r="AY372" s="1">
        <f t="shared" si="299"/>
        <v>65</v>
      </c>
      <c r="AZ372" s="1" t="str">
        <f t="shared" si="311"/>
        <v>144.5</v>
      </c>
      <c r="BA372" s="1">
        <f t="shared" si="300"/>
        <v>9392.5</v>
      </c>
      <c r="BB372" s="1">
        <f t="shared" si="301"/>
        <v>18038.5</v>
      </c>
      <c r="BC372" s="1">
        <f t="shared" si="302"/>
        <v>107</v>
      </c>
      <c r="BE372" s="1" t="str">
        <f t="shared" si="303"/>
        <v>491</v>
      </c>
      <c r="BI372" s="1">
        <f t="shared" si="304"/>
        <v>36886.18</v>
      </c>
      <c r="BJ372" s="1">
        <f t="shared" si="305"/>
        <v>37399.648</v>
      </c>
      <c r="BK372" s="1">
        <f t="shared" si="306"/>
        <v>37720.288</v>
      </c>
      <c r="BM372" s="1" t="e">
        <f>BI372*#REF!*BL372/1000</f>
        <v>#REF!</v>
      </c>
      <c r="BN372" s="1" t="e">
        <f>BJ372*#REF!*BL372/1000</f>
        <v>#REF!</v>
      </c>
      <c r="BO372" s="1" t="e">
        <f>BK372*#REF!*BL372/1000</f>
        <v>#REF!</v>
      </c>
      <c r="BR372" s="1">
        <f t="shared" si="289"/>
        <v>0</v>
      </c>
      <c r="BS372" s="1">
        <f t="shared" si="290"/>
        <v>0</v>
      </c>
      <c r="BT372" s="1">
        <f t="shared" si="291"/>
        <v>0</v>
      </c>
    </row>
    <row r="373" spans="1:72">
      <c r="A373" s="1">
        <v>370</v>
      </c>
      <c r="B373" s="8" t="s">
        <v>88</v>
      </c>
      <c r="D373" s="1">
        <v>12960</v>
      </c>
      <c r="F373" s="1">
        <v>85</v>
      </c>
      <c r="G373" s="1">
        <v>66</v>
      </c>
      <c r="H373" s="1">
        <v>80</v>
      </c>
      <c r="I373" s="1">
        <v>65</v>
      </c>
      <c r="J373" s="1">
        <v>107</v>
      </c>
      <c r="K373" s="1">
        <f t="shared" si="314"/>
        <v>18038.5</v>
      </c>
      <c r="L373" s="1">
        <f t="shared" si="315"/>
        <v>37238.18</v>
      </c>
      <c r="M373" s="1">
        <f t="shared" si="316"/>
        <v>37751.648</v>
      </c>
      <c r="N373" s="1">
        <f t="shared" si="317"/>
        <v>38072.288</v>
      </c>
      <c r="O373" s="1">
        <f t="shared" si="307"/>
        <v>15260</v>
      </c>
      <c r="P373" s="1">
        <v>2420</v>
      </c>
      <c r="Q373" s="1">
        <v>2400</v>
      </c>
      <c r="R373" s="11" t="s">
        <v>93</v>
      </c>
      <c r="S373" s="13">
        <v>3015</v>
      </c>
      <c r="T373" s="13">
        <v>2708</v>
      </c>
      <c r="U373" s="13">
        <v>2426</v>
      </c>
      <c r="V373" s="14">
        <f t="shared" si="266"/>
        <v>8149</v>
      </c>
      <c r="W373" s="13">
        <f>2360*2</f>
        <v>4720</v>
      </c>
      <c r="X373" s="13">
        <f>384/2</f>
        <v>192</v>
      </c>
      <c r="Y373" s="13">
        <v>196</v>
      </c>
      <c r="Z373" s="13">
        <v>80</v>
      </c>
      <c r="AA373" s="11">
        <f t="shared" si="312"/>
        <v>12960</v>
      </c>
      <c r="AB373" s="12">
        <f t="shared" si="292"/>
        <v>2723.84</v>
      </c>
      <c r="AC373" s="18">
        <f>V373+AB373*2+W373+Y373*2</f>
        <v>18708.68</v>
      </c>
      <c r="AD373" s="17">
        <f t="shared" si="293"/>
        <v>19222.148</v>
      </c>
      <c r="AE373" s="17">
        <f t="shared" si="294"/>
        <v>19542.788</v>
      </c>
      <c r="AF373" s="19">
        <v>55</v>
      </c>
      <c r="AG373" s="13">
        <v>24</v>
      </c>
      <c r="AH373" s="13">
        <v>25</v>
      </c>
      <c r="AI373" s="13">
        <v>6</v>
      </c>
      <c r="AJ373" s="21">
        <v>40</v>
      </c>
      <c r="AK373" s="21">
        <v>4</v>
      </c>
      <c r="AL373" s="21">
        <v>2.5</v>
      </c>
      <c r="AM373" s="21">
        <v>4.2</v>
      </c>
      <c r="AN373" s="13">
        <v>3.4</v>
      </c>
      <c r="AO373" s="13">
        <v>5</v>
      </c>
      <c r="AP373" s="13">
        <v>35</v>
      </c>
      <c r="AQ373" s="11">
        <f t="shared" si="313"/>
        <v>12960</v>
      </c>
      <c r="AR373" s="13">
        <f t="shared" si="308"/>
        <v>834.108</v>
      </c>
      <c r="AS373" s="13">
        <f t="shared" si="309"/>
        <v>513.468</v>
      </c>
      <c r="AT373" s="1">
        <f t="shared" si="295"/>
        <v>85</v>
      </c>
      <c r="AU373" s="1">
        <f t="shared" si="296"/>
        <v>66</v>
      </c>
      <c r="AV373" s="1" t="str">
        <f t="shared" si="310"/>
        <v>131</v>
      </c>
      <c r="AW373" s="1">
        <f t="shared" si="297"/>
        <v>8646</v>
      </c>
      <c r="AX373" s="1">
        <f t="shared" si="298"/>
        <v>80</v>
      </c>
      <c r="AY373" s="1">
        <f t="shared" si="299"/>
        <v>65</v>
      </c>
      <c r="AZ373" s="1" t="str">
        <f t="shared" si="311"/>
        <v>144.5</v>
      </c>
      <c r="BA373" s="1">
        <f t="shared" si="300"/>
        <v>9392.5</v>
      </c>
      <c r="BB373" s="1">
        <f t="shared" si="301"/>
        <v>18038.5</v>
      </c>
      <c r="BC373" s="1">
        <f t="shared" si="302"/>
        <v>107</v>
      </c>
      <c r="BE373" s="1" t="str">
        <f t="shared" si="303"/>
        <v>491</v>
      </c>
      <c r="BI373" s="1">
        <f t="shared" si="304"/>
        <v>37238.18</v>
      </c>
      <c r="BJ373" s="1">
        <f t="shared" si="305"/>
        <v>37751.648</v>
      </c>
      <c r="BK373" s="1">
        <f t="shared" si="306"/>
        <v>38072.288</v>
      </c>
      <c r="BM373" s="1" t="e">
        <f>BI373*#REF!*BL373/1000</f>
        <v>#REF!</v>
      </c>
      <c r="BN373" s="1" t="e">
        <f>BJ373*#REF!*BL373/1000</f>
        <v>#REF!</v>
      </c>
      <c r="BO373" s="1" t="e">
        <f>BK373*#REF!*BL373/1000</f>
        <v>#REF!</v>
      </c>
      <c r="BR373" s="1">
        <f t="shared" si="289"/>
        <v>0</v>
      </c>
      <c r="BS373" s="1">
        <f t="shared" si="290"/>
        <v>0</v>
      </c>
      <c r="BT373" s="1">
        <f t="shared" si="291"/>
        <v>0</v>
      </c>
    </row>
    <row r="374" spans="1:72">
      <c r="A374" s="1">
        <v>371</v>
      </c>
      <c r="B374" s="8" t="s">
        <v>88</v>
      </c>
      <c r="C374" s="1">
        <v>750</v>
      </c>
      <c r="D374" s="1">
        <v>13680</v>
      </c>
      <c r="F374" s="1">
        <v>85</v>
      </c>
      <c r="G374" s="1">
        <v>71</v>
      </c>
      <c r="H374" s="1">
        <v>80</v>
      </c>
      <c r="I374" s="1">
        <v>70</v>
      </c>
      <c r="J374" s="1">
        <v>63</v>
      </c>
      <c r="K374" s="1">
        <f t="shared" si="314"/>
        <v>19416</v>
      </c>
      <c r="L374" s="1">
        <f t="shared" si="315"/>
        <v>34816.5</v>
      </c>
      <c r="M374" s="1">
        <f t="shared" si="316"/>
        <v>35346.384</v>
      </c>
      <c r="N374" s="1">
        <f t="shared" si="317"/>
        <v>35684.304</v>
      </c>
      <c r="O374" s="1">
        <f t="shared" si="307"/>
        <v>15980</v>
      </c>
      <c r="P374" s="1">
        <v>2420</v>
      </c>
      <c r="Q374" s="1">
        <v>2400</v>
      </c>
      <c r="R374" s="11" t="s">
        <v>78</v>
      </c>
      <c r="S374" s="13">
        <v>2710</v>
      </c>
      <c r="T374" s="13">
        <v>2501</v>
      </c>
      <c r="U374" s="13">
        <v>2246</v>
      </c>
      <c r="V374" s="14">
        <f t="shared" si="266"/>
        <v>7457</v>
      </c>
      <c r="W374" s="13">
        <v>2000</v>
      </c>
      <c r="X374" s="13">
        <f>350/2</f>
        <v>175</v>
      </c>
      <c r="Y374" s="13">
        <v>196</v>
      </c>
      <c r="Z374" s="13">
        <v>80</v>
      </c>
      <c r="AA374" s="11">
        <f t="shared" si="312"/>
        <v>13680</v>
      </c>
      <c r="AB374" s="12">
        <f t="shared" si="292"/>
        <v>2615.75</v>
      </c>
      <c r="AC374" s="18">
        <f>V374+AB374*2+W374+Y375*2</f>
        <v>15080.5</v>
      </c>
      <c r="AD374" s="17">
        <f t="shared" si="293"/>
        <v>15610.384</v>
      </c>
      <c r="AE374" s="17">
        <f t="shared" si="294"/>
        <v>15948.304</v>
      </c>
      <c r="AF374" s="19">
        <v>55</v>
      </c>
      <c r="AG374" s="13">
        <v>24</v>
      </c>
      <c r="AH374" s="13">
        <v>25</v>
      </c>
      <c r="AI374" s="13">
        <v>6</v>
      </c>
      <c r="AJ374" s="21">
        <v>40</v>
      </c>
      <c r="AK374" s="21">
        <v>4</v>
      </c>
      <c r="AL374" s="21">
        <v>2.5</v>
      </c>
      <c r="AM374" s="21">
        <v>4.2</v>
      </c>
      <c r="AN374" s="13">
        <v>3.4</v>
      </c>
      <c r="AO374" s="13">
        <v>5</v>
      </c>
      <c r="AP374" s="13">
        <v>35</v>
      </c>
      <c r="AQ374" s="11">
        <f t="shared" si="313"/>
        <v>13680</v>
      </c>
      <c r="AR374" s="13">
        <f t="shared" si="308"/>
        <v>867.804</v>
      </c>
      <c r="AS374" s="13">
        <f t="shared" si="309"/>
        <v>529.884</v>
      </c>
      <c r="AT374" s="1">
        <f t="shared" si="295"/>
        <v>85</v>
      </c>
      <c r="AU374" s="1">
        <f t="shared" si="296"/>
        <v>71</v>
      </c>
      <c r="AV374" s="1" t="str">
        <f t="shared" si="310"/>
        <v>131</v>
      </c>
      <c r="AW374" s="1">
        <f t="shared" si="297"/>
        <v>9301</v>
      </c>
      <c r="AX374" s="1">
        <f t="shared" si="298"/>
        <v>80</v>
      </c>
      <c r="AY374" s="1">
        <f t="shared" si="299"/>
        <v>70</v>
      </c>
      <c r="AZ374" s="1" t="str">
        <f t="shared" si="311"/>
        <v>144.5</v>
      </c>
      <c r="BA374" s="1">
        <f t="shared" si="300"/>
        <v>10115</v>
      </c>
      <c r="BB374" s="1">
        <f t="shared" si="301"/>
        <v>19416</v>
      </c>
      <c r="BC374" s="1">
        <f t="shared" si="302"/>
        <v>63</v>
      </c>
      <c r="BE374" s="1" t="str">
        <f t="shared" si="303"/>
        <v>320</v>
      </c>
      <c r="BI374" s="1">
        <f t="shared" si="304"/>
        <v>34816.5</v>
      </c>
      <c r="BJ374" s="1">
        <f t="shared" si="305"/>
        <v>35346.384</v>
      </c>
      <c r="BK374" s="1">
        <f t="shared" si="306"/>
        <v>35684.304</v>
      </c>
      <c r="BM374" s="1" t="e">
        <f>BI374*#REF!*BL374/1000</f>
        <v>#REF!</v>
      </c>
      <c r="BN374" s="1" t="e">
        <f>BJ374*#REF!*BL374/1000</f>
        <v>#REF!</v>
      </c>
      <c r="BO374" s="1" t="e">
        <f>BK374*#REF!*BL374/1000</f>
        <v>#REF!</v>
      </c>
      <c r="BR374" s="1">
        <f t="shared" si="289"/>
        <v>0</v>
      </c>
      <c r="BS374" s="1">
        <f t="shared" si="290"/>
        <v>0</v>
      </c>
      <c r="BT374" s="1">
        <f t="shared" si="291"/>
        <v>0</v>
      </c>
    </row>
    <row r="375" spans="1:72">
      <c r="A375" s="1">
        <v>372</v>
      </c>
      <c r="B375" s="8" t="s">
        <v>88</v>
      </c>
      <c r="D375" s="1">
        <v>13680</v>
      </c>
      <c r="F375" s="1">
        <v>85</v>
      </c>
      <c r="G375" s="1">
        <v>71</v>
      </c>
      <c r="H375" s="1">
        <v>80</v>
      </c>
      <c r="I375" s="1">
        <v>70</v>
      </c>
      <c r="J375" s="1">
        <v>63</v>
      </c>
      <c r="K375" s="1">
        <f t="shared" si="314"/>
        <v>19416</v>
      </c>
      <c r="L375" s="1">
        <f t="shared" si="315"/>
        <v>35184.5</v>
      </c>
      <c r="M375" s="1">
        <f t="shared" si="316"/>
        <v>35714.384</v>
      </c>
      <c r="N375" s="1">
        <f t="shared" si="317"/>
        <v>36052.304</v>
      </c>
      <c r="O375" s="1">
        <f t="shared" si="307"/>
        <v>15980</v>
      </c>
      <c r="P375" s="1">
        <v>2420</v>
      </c>
      <c r="Q375" s="1">
        <v>2400</v>
      </c>
      <c r="R375" s="11" t="s">
        <v>80</v>
      </c>
      <c r="S375" s="13">
        <v>2710</v>
      </c>
      <c r="T375" s="13">
        <v>2501</v>
      </c>
      <c r="U375" s="13">
        <v>2246</v>
      </c>
      <c r="V375" s="14">
        <f t="shared" si="266"/>
        <v>7457</v>
      </c>
      <c r="W375" s="13">
        <f>1184*2</f>
        <v>2368</v>
      </c>
      <c r="X375" s="13">
        <f>350/2</f>
        <v>175</v>
      </c>
      <c r="Y375" s="13">
        <v>196</v>
      </c>
      <c r="Z375" s="13">
        <v>80</v>
      </c>
      <c r="AA375" s="11">
        <f t="shared" si="312"/>
        <v>13680</v>
      </c>
      <c r="AB375" s="12">
        <f t="shared" si="292"/>
        <v>2615.75</v>
      </c>
      <c r="AC375" s="18">
        <f>V375+AB375*2+W375+Y376*2</f>
        <v>15448.5</v>
      </c>
      <c r="AD375" s="17">
        <f t="shared" si="293"/>
        <v>15978.384</v>
      </c>
      <c r="AE375" s="17">
        <f t="shared" si="294"/>
        <v>16316.304</v>
      </c>
      <c r="AF375" s="19">
        <v>55</v>
      </c>
      <c r="AG375" s="13">
        <v>24</v>
      </c>
      <c r="AH375" s="13">
        <v>25</v>
      </c>
      <c r="AI375" s="13">
        <v>6</v>
      </c>
      <c r="AJ375" s="21">
        <v>40</v>
      </c>
      <c r="AK375" s="21">
        <v>4</v>
      </c>
      <c r="AL375" s="21">
        <v>2.5</v>
      </c>
      <c r="AM375" s="21">
        <v>4.2</v>
      </c>
      <c r="AN375" s="13">
        <v>3.4</v>
      </c>
      <c r="AO375" s="13">
        <v>5</v>
      </c>
      <c r="AP375" s="13">
        <v>35</v>
      </c>
      <c r="AQ375" s="11">
        <f t="shared" si="313"/>
        <v>13680</v>
      </c>
      <c r="AR375" s="13">
        <f t="shared" si="308"/>
        <v>867.804</v>
      </c>
      <c r="AS375" s="13">
        <f t="shared" si="309"/>
        <v>529.884</v>
      </c>
      <c r="AT375" s="1">
        <f t="shared" si="295"/>
        <v>85</v>
      </c>
      <c r="AU375" s="1">
        <f t="shared" si="296"/>
        <v>71</v>
      </c>
      <c r="AV375" s="1" t="str">
        <f t="shared" si="310"/>
        <v>131</v>
      </c>
      <c r="AW375" s="1">
        <f t="shared" si="297"/>
        <v>9301</v>
      </c>
      <c r="AX375" s="1">
        <f t="shared" si="298"/>
        <v>80</v>
      </c>
      <c r="AY375" s="1">
        <f t="shared" si="299"/>
        <v>70</v>
      </c>
      <c r="AZ375" s="1" t="str">
        <f t="shared" si="311"/>
        <v>144.5</v>
      </c>
      <c r="BA375" s="1">
        <f t="shared" si="300"/>
        <v>10115</v>
      </c>
      <c r="BB375" s="1">
        <f t="shared" si="301"/>
        <v>19416</v>
      </c>
      <c r="BC375" s="1">
        <f t="shared" si="302"/>
        <v>63</v>
      </c>
      <c r="BE375" s="1" t="str">
        <f t="shared" si="303"/>
        <v>320</v>
      </c>
      <c r="BI375" s="1">
        <f t="shared" si="304"/>
        <v>35184.5</v>
      </c>
      <c r="BJ375" s="1">
        <f t="shared" si="305"/>
        <v>35714.384</v>
      </c>
      <c r="BK375" s="1">
        <f t="shared" si="306"/>
        <v>36052.304</v>
      </c>
      <c r="BM375" s="1" t="e">
        <f>BI375*#REF!*BL375/1000</f>
        <v>#REF!</v>
      </c>
      <c r="BN375" s="1" t="e">
        <f>BJ375*#REF!*BL375/1000</f>
        <v>#REF!</v>
      </c>
      <c r="BO375" s="1" t="e">
        <f>BK375*#REF!*BL375/1000</f>
        <v>#REF!</v>
      </c>
      <c r="BR375" s="1">
        <f t="shared" si="289"/>
        <v>0</v>
      </c>
      <c r="BS375" s="1">
        <f t="shared" si="290"/>
        <v>0</v>
      </c>
      <c r="BT375" s="1">
        <f t="shared" si="291"/>
        <v>0</v>
      </c>
    </row>
    <row r="376" spans="1:72">
      <c r="A376" s="1">
        <v>373</v>
      </c>
      <c r="B376" s="8" t="s">
        <v>88</v>
      </c>
      <c r="D376" s="1">
        <v>13680</v>
      </c>
      <c r="F376" s="1">
        <v>85</v>
      </c>
      <c r="G376" s="1">
        <v>71</v>
      </c>
      <c r="H376" s="1">
        <v>80</v>
      </c>
      <c r="I376" s="1">
        <v>70</v>
      </c>
      <c r="J376" s="1">
        <v>107</v>
      </c>
      <c r="K376" s="1">
        <f t="shared" si="314"/>
        <v>19416</v>
      </c>
      <c r="L376" s="1">
        <f t="shared" si="315"/>
        <v>36227.5</v>
      </c>
      <c r="M376" s="1">
        <f t="shared" si="316"/>
        <v>36757.384</v>
      </c>
      <c r="N376" s="1">
        <f t="shared" si="317"/>
        <v>37095.304</v>
      </c>
      <c r="O376" s="1">
        <f t="shared" si="307"/>
        <v>15980</v>
      </c>
      <c r="P376" s="1">
        <v>2420</v>
      </c>
      <c r="Q376" s="1">
        <v>2400</v>
      </c>
      <c r="R376" s="11" t="s">
        <v>89</v>
      </c>
      <c r="S376" s="13">
        <v>2710</v>
      </c>
      <c r="T376" s="13">
        <v>2501</v>
      </c>
      <c r="U376" s="13">
        <v>2246</v>
      </c>
      <c r="V376" s="14">
        <f t="shared" si="266"/>
        <v>7457</v>
      </c>
      <c r="W376" s="13">
        <f>1620*2</f>
        <v>3240</v>
      </c>
      <c r="X376" s="13">
        <f>350/2</f>
        <v>175</v>
      </c>
      <c r="Y376" s="13">
        <v>196</v>
      </c>
      <c r="Z376" s="13">
        <v>80</v>
      </c>
      <c r="AA376" s="11">
        <f t="shared" si="312"/>
        <v>13680</v>
      </c>
      <c r="AB376" s="12">
        <f t="shared" si="292"/>
        <v>2615.75</v>
      </c>
      <c r="AC376" s="18">
        <f>V376+AB376*2+W376+Y376*2</f>
        <v>16320.5</v>
      </c>
      <c r="AD376" s="17">
        <f t="shared" si="293"/>
        <v>16850.384</v>
      </c>
      <c r="AE376" s="17">
        <f t="shared" si="294"/>
        <v>17188.304</v>
      </c>
      <c r="AF376" s="19">
        <v>55</v>
      </c>
      <c r="AG376" s="13">
        <v>24</v>
      </c>
      <c r="AH376" s="13">
        <v>25</v>
      </c>
      <c r="AI376" s="13">
        <v>6</v>
      </c>
      <c r="AJ376" s="21">
        <v>40</v>
      </c>
      <c r="AK376" s="21">
        <v>4</v>
      </c>
      <c r="AL376" s="21">
        <v>2.5</v>
      </c>
      <c r="AM376" s="21">
        <v>4.2</v>
      </c>
      <c r="AN376" s="13">
        <v>3.4</v>
      </c>
      <c r="AO376" s="13">
        <v>5</v>
      </c>
      <c r="AP376" s="13">
        <v>35</v>
      </c>
      <c r="AQ376" s="11">
        <f t="shared" si="313"/>
        <v>13680</v>
      </c>
      <c r="AR376" s="13">
        <f t="shared" si="308"/>
        <v>867.804</v>
      </c>
      <c r="AS376" s="13">
        <f t="shared" si="309"/>
        <v>529.884</v>
      </c>
      <c r="AT376" s="1">
        <f t="shared" si="295"/>
        <v>85</v>
      </c>
      <c r="AU376" s="1">
        <f t="shared" si="296"/>
        <v>71</v>
      </c>
      <c r="AV376" s="1" t="str">
        <f t="shared" si="310"/>
        <v>131</v>
      </c>
      <c r="AW376" s="1">
        <f t="shared" si="297"/>
        <v>9301</v>
      </c>
      <c r="AX376" s="1">
        <f t="shared" si="298"/>
        <v>80</v>
      </c>
      <c r="AY376" s="1">
        <f t="shared" si="299"/>
        <v>70</v>
      </c>
      <c r="AZ376" s="1" t="str">
        <f t="shared" si="311"/>
        <v>144.5</v>
      </c>
      <c r="BA376" s="1">
        <f t="shared" si="300"/>
        <v>10115</v>
      </c>
      <c r="BB376" s="1">
        <f t="shared" si="301"/>
        <v>19416</v>
      </c>
      <c r="BC376" s="1">
        <f t="shared" si="302"/>
        <v>107</v>
      </c>
      <c r="BE376" s="1" t="str">
        <f t="shared" si="303"/>
        <v>491</v>
      </c>
      <c r="BI376" s="1">
        <f t="shared" si="304"/>
        <v>36227.5</v>
      </c>
      <c r="BJ376" s="1">
        <f t="shared" si="305"/>
        <v>36757.384</v>
      </c>
      <c r="BK376" s="1">
        <f t="shared" si="306"/>
        <v>37095.304</v>
      </c>
      <c r="BM376" s="1" t="e">
        <f>BI376*#REF!*BL376/1000</f>
        <v>#REF!</v>
      </c>
      <c r="BN376" s="1" t="e">
        <f>BJ376*#REF!*BL376/1000</f>
        <v>#REF!</v>
      </c>
      <c r="BO376" s="1" t="e">
        <f>BK376*#REF!*BL376/1000</f>
        <v>#REF!</v>
      </c>
      <c r="BR376" s="1">
        <f t="shared" si="289"/>
        <v>0</v>
      </c>
      <c r="BS376" s="1">
        <f t="shared" si="290"/>
        <v>0</v>
      </c>
      <c r="BT376" s="1">
        <f t="shared" si="291"/>
        <v>0</v>
      </c>
    </row>
    <row r="377" spans="1:72">
      <c r="A377" s="1">
        <v>374</v>
      </c>
      <c r="B377" s="8" t="s">
        <v>88</v>
      </c>
      <c r="D377" s="1">
        <v>13680</v>
      </c>
      <c r="F377" s="1">
        <v>85</v>
      </c>
      <c r="G377" s="1">
        <v>71</v>
      </c>
      <c r="H377" s="1">
        <v>80</v>
      </c>
      <c r="I377" s="1">
        <v>70</v>
      </c>
      <c r="J377" s="1">
        <v>107</v>
      </c>
      <c r="K377" s="1">
        <f t="shared" si="314"/>
        <v>19416</v>
      </c>
      <c r="L377" s="1">
        <f t="shared" si="315"/>
        <v>36447.5</v>
      </c>
      <c r="M377" s="1">
        <f t="shared" si="316"/>
        <v>36977.384</v>
      </c>
      <c r="N377" s="1">
        <f t="shared" si="317"/>
        <v>37315.304</v>
      </c>
      <c r="O377" s="1">
        <f t="shared" si="307"/>
        <v>15980</v>
      </c>
      <c r="P377" s="1">
        <v>2420</v>
      </c>
      <c r="Q377" s="1">
        <v>2400</v>
      </c>
      <c r="R377" s="11" t="s">
        <v>90</v>
      </c>
      <c r="S377" s="13">
        <v>2710</v>
      </c>
      <c r="T377" s="13">
        <v>2501</v>
      </c>
      <c r="U377" s="13">
        <v>2246</v>
      </c>
      <c r="V377" s="14">
        <f t="shared" si="266"/>
        <v>7457</v>
      </c>
      <c r="W377" s="13">
        <f>1730*2</f>
        <v>3460</v>
      </c>
      <c r="X377" s="13">
        <f>350/2</f>
        <v>175</v>
      </c>
      <c r="Y377" s="13">
        <v>196</v>
      </c>
      <c r="Z377" s="13">
        <v>80</v>
      </c>
      <c r="AA377" s="11">
        <f t="shared" si="312"/>
        <v>13680</v>
      </c>
      <c r="AB377" s="12">
        <f t="shared" si="292"/>
        <v>2615.75</v>
      </c>
      <c r="AC377" s="18">
        <f>V377+AB377*2+W377+Y377*2</f>
        <v>16540.5</v>
      </c>
      <c r="AD377" s="17">
        <f t="shared" si="293"/>
        <v>17070.384</v>
      </c>
      <c r="AE377" s="17">
        <f t="shared" si="294"/>
        <v>17408.304</v>
      </c>
      <c r="AF377" s="19">
        <v>55</v>
      </c>
      <c r="AG377" s="13">
        <v>24</v>
      </c>
      <c r="AH377" s="13">
        <v>25</v>
      </c>
      <c r="AI377" s="13">
        <v>6</v>
      </c>
      <c r="AJ377" s="21">
        <v>40</v>
      </c>
      <c r="AK377" s="21">
        <v>4</v>
      </c>
      <c r="AL377" s="21">
        <v>2.5</v>
      </c>
      <c r="AM377" s="21">
        <v>4.2</v>
      </c>
      <c r="AN377" s="13">
        <v>3.4</v>
      </c>
      <c r="AO377" s="13">
        <v>5</v>
      </c>
      <c r="AP377" s="13">
        <v>35</v>
      </c>
      <c r="AQ377" s="11">
        <f t="shared" si="313"/>
        <v>13680</v>
      </c>
      <c r="AR377" s="13">
        <f t="shared" si="308"/>
        <v>867.804</v>
      </c>
      <c r="AS377" s="13">
        <f t="shared" si="309"/>
        <v>529.884</v>
      </c>
      <c r="AT377" s="1">
        <f t="shared" si="295"/>
        <v>85</v>
      </c>
      <c r="AU377" s="1">
        <f t="shared" si="296"/>
        <v>71</v>
      </c>
      <c r="AV377" s="1" t="str">
        <f t="shared" si="310"/>
        <v>131</v>
      </c>
      <c r="AW377" s="1">
        <f t="shared" si="297"/>
        <v>9301</v>
      </c>
      <c r="AX377" s="1">
        <f t="shared" si="298"/>
        <v>80</v>
      </c>
      <c r="AY377" s="1">
        <f t="shared" si="299"/>
        <v>70</v>
      </c>
      <c r="AZ377" s="1" t="str">
        <f t="shared" si="311"/>
        <v>144.5</v>
      </c>
      <c r="BA377" s="1">
        <f t="shared" si="300"/>
        <v>10115</v>
      </c>
      <c r="BB377" s="1">
        <f t="shared" si="301"/>
        <v>19416</v>
      </c>
      <c r="BC377" s="1">
        <f t="shared" si="302"/>
        <v>107</v>
      </c>
      <c r="BE377" s="1" t="str">
        <f t="shared" si="303"/>
        <v>491</v>
      </c>
      <c r="BI377" s="1">
        <f t="shared" si="304"/>
        <v>36447.5</v>
      </c>
      <c r="BJ377" s="1">
        <f t="shared" si="305"/>
        <v>36977.384</v>
      </c>
      <c r="BK377" s="1">
        <f t="shared" si="306"/>
        <v>37315.304</v>
      </c>
      <c r="BM377" s="1" t="e">
        <f>BI377*#REF!*BL377/1000</f>
        <v>#REF!</v>
      </c>
      <c r="BN377" s="1" t="e">
        <f>BJ377*#REF!*BL377/1000</f>
        <v>#REF!</v>
      </c>
      <c r="BO377" s="1" t="e">
        <f>BK377*#REF!*BL377/1000</f>
        <v>#REF!</v>
      </c>
      <c r="BR377" s="1">
        <f t="shared" si="289"/>
        <v>0</v>
      </c>
      <c r="BS377" s="1">
        <f t="shared" si="290"/>
        <v>0</v>
      </c>
      <c r="BT377" s="1">
        <f t="shared" si="291"/>
        <v>0</v>
      </c>
    </row>
    <row r="378" spans="1:72">
      <c r="A378" s="1">
        <v>375</v>
      </c>
      <c r="B378" s="8" t="s">
        <v>88</v>
      </c>
      <c r="D378" s="1">
        <v>13680</v>
      </c>
      <c r="F378" s="1">
        <v>85</v>
      </c>
      <c r="G378" s="1">
        <v>71</v>
      </c>
      <c r="H378" s="1">
        <v>80</v>
      </c>
      <c r="I378" s="1">
        <v>70</v>
      </c>
      <c r="J378" s="1">
        <v>63</v>
      </c>
      <c r="K378" s="1">
        <f t="shared" si="314"/>
        <v>19416</v>
      </c>
      <c r="L378" s="1">
        <f t="shared" si="315"/>
        <v>37169.16</v>
      </c>
      <c r="M378" s="1">
        <f t="shared" si="316"/>
        <v>37699.044</v>
      </c>
      <c r="N378" s="1">
        <f t="shared" si="317"/>
        <v>38036.964</v>
      </c>
      <c r="O378" s="1">
        <f t="shared" si="307"/>
        <v>15980</v>
      </c>
      <c r="P378" s="1">
        <v>2420</v>
      </c>
      <c r="Q378" s="1">
        <v>2400</v>
      </c>
      <c r="R378" s="11" t="s">
        <v>91</v>
      </c>
      <c r="S378" s="13">
        <v>3015</v>
      </c>
      <c r="T378" s="13">
        <v>2708</v>
      </c>
      <c r="U378" s="13">
        <v>2426</v>
      </c>
      <c r="V378" s="14">
        <f t="shared" si="266"/>
        <v>8149</v>
      </c>
      <c r="W378" s="13">
        <f>1584*2</f>
        <v>3168</v>
      </c>
      <c r="X378" s="13">
        <f>384/2</f>
        <v>192</v>
      </c>
      <c r="Y378" s="13">
        <v>196</v>
      </c>
      <c r="Z378" s="13">
        <v>80</v>
      </c>
      <c r="AA378" s="11">
        <f t="shared" si="312"/>
        <v>13680</v>
      </c>
      <c r="AB378" s="12">
        <f t="shared" si="292"/>
        <v>2862.08</v>
      </c>
      <c r="AC378" s="18">
        <f>V378+AB378*2+W378+Y378*2</f>
        <v>17433.16</v>
      </c>
      <c r="AD378" s="17">
        <f t="shared" si="293"/>
        <v>17963.044</v>
      </c>
      <c r="AE378" s="17">
        <f t="shared" si="294"/>
        <v>18300.964</v>
      </c>
      <c r="AF378" s="19">
        <v>55</v>
      </c>
      <c r="AG378" s="13">
        <v>24</v>
      </c>
      <c r="AH378" s="13">
        <v>25</v>
      </c>
      <c r="AI378" s="13">
        <v>6</v>
      </c>
      <c r="AJ378" s="21">
        <v>40</v>
      </c>
      <c r="AK378" s="21">
        <v>4</v>
      </c>
      <c r="AL378" s="21">
        <v>2.5</v>
      </c>
      <c r="AM378" s="21">
        <v>4.2</v>
      </c>
      <c r="AN378" s="13">
        <v>3.4</v>
      </c>
      <c r="AO378" s="13">
        <v>5</v>
      </c>
      <c r="AP378" s="13">
        <v>35</v>
      </c>
      <c r="AQ378" s="11">
        <f t="shared" si="313"/>
        <v>13680</v>
      </c>
      <c r="AR378" s="13">
        <f t="shared" si="308"/>
        <v>867.804</v>
      </c>
      <c r="AS378" s="13">
        <f t="shared" si="309"/>
        <v>529.884</v>
      </c>
      <c r="AT378" s="1">
        <f t="shared" si="295"/>
        <v>85</v>
      </c>
      <c r="AU378" s="1">
        <f t="shared" si="296"/>
        <v>71</v>
      </c>
      <c r="AV378" s="1" t="str">
        <f t="shared" si="310"/>
        <v>131</v>
      </c>
      <c r="AW378" s="1">
        <f t="shared" si="297"/>
        <v>9301</v>
      </c>
      <c r="AX378" s="1">
        <f t="shared" si="298"/>
        <v>80</v>
      </c>
      <c r="AY378" s="1">
        <f t="shared" si="299"/>
        <v>70</v>
      </c>
      <c r="AZ378" s="1" t="str">
        <f t="shared" si="311"/>
        <v>144.5</v>
      </c>
      <c r="BA378" s="1">
        <f t="shared" si="300"/>
        <v>10115</v>
      </c>
      <c r="BB378" s="1">
        <f t="shared" si="301"/>
        <v>19416</v>
      </c>
      <c r="BC378" s="1">
        <f t="shared" si="302"/>
        <v>63</v>
      </c>
      <c r="BE378" s="1" t="str">
        <f t="shared" si="303"/>
        <v>320</v>
      </c>
      <c r="BI378" s="1">
        <f t="shared" si="304"/>
        <v>37169.16</v>
      </c>
      <c r="BJ378" s="1">
        <f t="shared" si="305"/>
        <v>37699.044</v>
      </c>
      <c r="BK378" s="1">
        <f t="shared" si="306"/>
        <v>38036.964</v>
      </c>
      <c r="BM378" s="1" t="e">
        <f>BI378*#REF!*BL378/1000</f>
        <v>#REF!</v>
      </c>
      <c r="BN378" s="1" t="e">
        <f>BJ378*#REF!*BL378/1000</f>
        <v>#REF!</v>
      </c>
      <c r="BO378" s="1" t="e">
        <f>BK378*#REF!*BL378/1000</f>
        <v>#REF!</v>
      </c>
      <c r="BR378" s="1">
        <f t="shared" si="289"/>
        <v>0</v>
      </c>
      <c r="BS378" s="1">
        <f t="shared" si="290"/>
        <v>0</v>
      </c>
      <c r="BT378" s="1">
        <f t="shared" si="291"/>
        <v>0</v>
      </c>
    </row>
    <row r="379" spans="1:72">
      <c r="A379" s="1">
        <v>376</v>
      </c>
      <c r="B379" s="8" t="s">
        <v>88</v>
      </c>
      <c r="D379" s="1">
        <v>13680</v>
      </c>
      <c r="F379" s="1">
        <v>85</v>
      </c>
      <c r="G379" s="1">
        <v>71</v>
      </c>
      <c r="H379" s="1">
        <v>80</v>
      </c>
      <c r="I379" s="1">
        <v>70</v>
      </c>
      <c r="J379" s="1">
        <v>107</v>
      </c>
      <c r="K379" s="1">
        <f t="shared" si="314"/>
        <v>19416</v>
      </c>
      <c r="L379" s="1">
        <f t="shared" si="315"/>
        <v>38540.16</v>
      </c>
      <c r="M379" s="1">
        <f t="shared" si="316"/>
        <v>39070.044</v>
      </c>
      <c r="N379" s="1">
        <f t="shared" si="317"/>
        <v>39407.964</v>
      </c>
      <c r="O379" s="1">
        <f t="shared" si="307"/>
        <v>15980</v>
      </c>
      <c r="P379" s="1">
        <v>2420</v>
      </c>
      <c r="Q379" s="1">
        <v>2400</v>
      </c>
      <c r="R379" s="11" t="s">
        <v>92</v>
      </c>
      <c r="S379" s="13">
        <v>3015</v>
      </c>
      <c r="T379" s="13">
        <v>2708</v>
      </c>
      <c r="U379" s="13">
        <v>2426</v>
      </c>
      <c r="V379" s="14">
        <f t="shared" si="266"/>
        <v>8149</v>
      </c>
      <c r="W379" s="13">
        <f>2184*2</f>
        <v>4368</v>
      </c>
      <c r="X379" s="13">
        <f>384/2</f>
        <v>192</v>
      </c>
      <c r="Y379" s="13">
        <v>196</v>
      </c>
      <c r="Z379" s="13">
        <v>80</v>
      </c>
      <c r="AA379" s="11">
        <f t="shared" si="312"/>
        <v>13680</v>
      </c>
      <c r="AB379" s="12">
        <f t="shared" si="292"/>
        <v>2862.08</v>
      </c>
      <c r="AC379" s="18">
        <f>V379+AB379*2+W379+Y379*2</f>
        <v>18633.16</v>
      </c>
      <c r="AD379" s="17">
        <f t="shared" si="293"/>
        <v>19163.044</v>
      </c>
      <c r="AE379" s="17">
        <f t="shared" si="294"/>
        <v>19500.964</v>
      </c>
      <c r="AF379" s="19">
        <v>55</v>
      </c>
      <c r="AG379" s="13">
        <v>24</v>
      </c>
      <c r="AH379" s="13">
        <v>25</v>
      </c>
      <c r="AI379" s="13">
        <v>6</v>
      </c>
      <c r="AJ379" s="21">
        <v>40</v>
      </c>
      <c r="AK379" s="21">
        <v>4</v>
      </c>
      <c r="AL379" s="21">
        <v>2.5</v>
      </c>
      <c r="AM379" s="21">
        <v>4.2</v>
      </c>
      <c r="AN379" s="13">
        <v>3.4</v>
      </c>
      <c r="AO379" s="13">
        <v>5</v>
      </c>
      <c r="AP379" s="13">
        <v>35</v>
      </c>
      <c r="AQ379" s="11">
        <f t="shared" si="313"/>
        <v>13680</v>
      </c>
      <c r="AR379" s="13">
        <f t="shared" si="308"/>
        <v>867.804</v>
      </c>
      <c r="AS379" s="13">
        <f t="shared" si="309"/>
        <v>529.884</v>
      </c>
      <c r="AT379" s="1">
        <f t="shared" si="295"/>
        <v>85</v>
      </c>
      <c r="AU379" s="1">
        <f t="shared" si="296"/>
        <v>71</v>
      </c>
      <c r="AV379" s="1" t="str">
        <f t="shared" si="310"/>
        <v>131</v>
      </c>
      <c r="AW379" s="1">
        <f t="shared" si="297"/>
        <v>9301</v>
      </c>
      <c r="AX379" s="1">
        <f t="shared" si="298"/>
        <v>80</v>
      </c>
      <c r="AY379" s="1">
        <f t="shared" si="299"/>
        <v>70</v>
      </c>
      <c r="AZ379" s="1" t="str">
        <f t="shared" si="311"/>
        <v>144.5</v>
      </c>
      <c r="BA379" s="1">
        <f t="shared" si="300"/>
        <v>10115</v>
      </c>
      <c r="BB379" s="1">
        <f t="shared" si="301"/>
        <v>19416</v>
      </c>
      <c r="BC379" s="1">
        <f t="shared" si="302"/>
        <v>107</v>
      </c>
      <c r="BE379" s="1" t="str">
        <f t="shared" si="303"/>
        <v>491</v>
      </c>
      <c r="BI379" s="1">
        <f t="shared" si="304"/>
        <v>38540.16</v>
      </c>
      <c r="BJ379" s="1">
        <f t="shared" si="305"/>
        <v>39070.044</v>
      </c>
      <c r="BK379" s="1">
        <f t="shared" si="306"/>
        <v>39407.964</v>
      </c>
      <c r="BM379" s="1" t="e">
        <f>BI379*#REF!*BL379/1000</f>
        <v>#REF!</v>
      </c>
      <c r="BN379" s="1" t="e">
        <f>BJ379*#REF!*BL379/1000</f>
        <v>#REF!</v>
      </c>
      <c r="BO379" s="1" t="e">
        <f>BK379*#REF!*BL379/1000</f>
        <v>#REF!</v>
      </c>
      <c r="BR379" s="1">
        <f t="shared" si="289"/>
        <v>0</v>
      </c>
      <c r="BS379" s="1">
        <f t="shared" si="290"/>
        <v>0</v>
      </c>
      <c r="BT379" s="1">
        <f t="shared" si="291"/>
        <v>0</v>
      </c>
    </row>
    <row r="380" spans="1:72">
      <c r="A380" s="1">
        <v>377</v>
      </c>
      <c r="B380" s="8" t="s">
        <v>88</v>
      </c>
      <c r="D380" s="1">
        <v>13680</v>
      </c>
      <c r="F380" s="1">
        <v>85</v>
      </c>
      <c r="G380" s="1">
        <v>71</v>
      </c>
      <c r="H380" s="1">
        <v>80</v>
      </c>
      <c r="I380" s="1">
        <v>70</v>
      </c>
      <c r="J380" s="1">
        <v>107</v>
      </c>
      <c r="K380" s="1">
        <f t="shared" si="314"/>
        <v>19416</v>
      </c>
      <c r="L380" s="1">
        <f t="shared" si="315"/>
        <v>38892.16</v>
      </c>
      <c r="M380" s="1">
        <f t="shared" si="316"/>
        <v>39422.044</v>
      </c>
      <c r="N380" s="1">
        <f t="shared" si="317"/>
        <v>39759.964</v>
      </c>
      <c r="O380" s="1">
        <f t="shared" si="307"/>
        <v>15980</v>
      </c>
      <c r="P380" s="1">
        <v>2420</v>
      </c>
      <c r="Q380" s="1">
        <v>2400</v>
      </c>
      <c r="R380" s="11" t="s">
        <v>93</v>
      </c>
      <c r="S380" s="13">
        <v>3015</v>
      </c>
      <c r="T380" s="13">
        <v>2708</v>
      </c>
      <c r="U380" s="13">
        <v>2426</v>
      </c>
      <c r="V380" s="14">
        <f t="shared" si="266"/>
        <v>8149</v>
      </c>
      <c r="W380" s="13">
        <f>2360*2</f>
        <v>4720</v>
      </c>
      <c r="X380" s="13">
        <f>384/2</f>
        <v>192</v>
      </c>
      <c r="Y380" s="13">
        <v>196</v>
      </c>
      <c r="Z380" s="13">
        <v>80</v>
      </c>
      <c r="AA380" s="11">
        <f t="shared" si="312"/>
        <v>13680</v>
      </c>
      <c r="AB380" s="12">
        <f t="shared" si="292"/>
        <v>2862.08</v>
      </c>
      <c r="AC380" s="18">
        <f>V380+AB380*2+W380+Y380*2</f>
        <v>18985.16</v>
      </c>
      <c r="AD380" s="17">
        <f t="shared" si="293"/>
        <v>19515.044</v>
      </c>
      <c r="AE380" s="17">
        <f t="shared" si="294"/>
        <v>19852.964</v>
      </c>
      <c r="AF380" s="19">
        <v>55</v>
      </c>
      <c r="AG380" s="13">
        <v>24</v>
      </c>
      <c r="AH380" s="13">
        <v>25</v>
      </c>
      <c r="AI380" s="13">
        <v>6</v>
      </c>
      <c r="AJ380" s="21">
        <v>40</v>
      </c>
      <c r="AK380" s="21">
        <v>4</v>
      </c>
      <c r="AL380" s="21">
        <v>2.5</v>
      </c>
      <c r="AM380" s="21">
        <v>4.2</v>
      </c>
      <c r="AN380" s="13">
        <v>3.4</v>
      </c>
      <c r="AO380" s="13">
        <v>5</v>
      </c>
      <c r="AP380" s="13">
        <v>35</v>
      </c>
      <c r="AQ380" s="11">
        <f t="shared" si="313"/>
        <v>13680</v>
      </c>
      <c r="AR380" s="13">
        <f t="shared" si="308"/>
        <v>867.804</v>
      </c>
      <c r="AS380" s="13">
        <f t="shared" si="309"/>
        <v>529.884</v>
      </c>
      <c r="AT380" s="1">
        <f t="shared" si="295"/>
        <v>85</v>
      </c>
      <c r="AU380" s="1">
        <f t="shared" si="296"/>
        <v>71</v>
      </c>
      <c r="AV380" s="1" t="str">
        <f t="shared" si="310"/>
        <v>131</v>
      </c>
      <c r="AW380" s="1">
        <f t="shared" si="297"/>
        <v>9301</v>
      </c>
      <c r="AX380" s="1">
        <f t="shared" si="298"/>
        <v>80</v>
      </c>
      <c r="AY380" s="1">
        <f t="shared" si="299"/>
        <v>70</v>
      </c>
      <c r="AZ380" s="1" t="str">
        <f t="shared" si="311"/>
        <v>144.5</v>
      </c>
      <c r="BA380" s="1">
        <f t="shared" si="300"/>
        <v>10115</v>
      </c>
      <c r="BB380" s="1">
        <f t="shared" si="301"/>
        <v>19416</v>
      </c>
      <c r="BC380" s="1">
        <f t="shared" si="302"/>
        <v>107</v>
      </c>
      <c r="BE380" s="1" t="str">
        <f t="shared" si="303"/>
        <v>491</v>
      </c>
      <c r="BI380" s="1">
        <f t="shared" si="304"/>
        <v>38892.16</v>
      </c>
      <c r="BJ380" s="1">
        <f t="shared" si="305"/>
        <v>39422.044</v>
      </c>
      <c r="BK380" s="1">
        <f t="shared" si="306"/>
        <v>39759.964</v>
      </c>
      <c r="BM380" s="1" t="e">
        <f>BI380*#REF!*BL380/1000</f>
        <v>#REF!</v>
      </c>
      <c r="BN380" s="1" t="e">
        <f>BJ380*#REF!*BL380/1000</f>
        <v>#REF!</v>
      </c>
      <c r="BO380" s="1" t="e">
        <f>BK380*#REF!*BL380/1000</f>
        <v>#REF!</v>
      </c>
      <c r="BR380" s="1">
        <f t="shared" si="289"/>
        <v>0</v>
      </c>
      <c r="BS380" s="1">
        <f t="shared" si="290"/>
        <v>0</v>
      </c>
      <c r="BT380" s="1">
        <f t="shared" si="291"/>
        <v>0</v>
      </c>
    </row>
    <row r="381" spans="1:72">
      <c r="A381" s="1">
        <v>378</v>
      </c>
      <c r="B381" s="8" t="s">
        <v>88</v>
      </c>
      <c r="C381" s="1">
        <v>800</v>
      </c>
      <c r="D381" s="1">
        <v>14480</v>
      </c>
      <c r="F381" s="1">
        <v>85</v>
      </c>
      <c r="G381" s="1">
        <v>76</v>
      </c>
      <c r="H381" s="1">
        <v>80</v>
      </c>
      <c r="I381" s="1">
        <v>75</v>
      </c>
      <c r="J381" s="1">
        <v>63</v>
      </c>
      <c r="K381" s="1">
        <f t="shared" si="314"/>
        <v>20793.5</v>
      </c>
      <c r="L381" s="1">
        <f t="shared" si="315"/>
        <v>36474</v>
      </c>
      <c r="M381" s="1">
        <f t="shared" si="316"/>
        <v>37022.124</v>
      </c>
      <c r="N381" s="1">
        <f t="shared" si="317"/>
        <v>37379.244</v>
      </c>
      <c r="O381" s="1">
        <f t="shared" si="307"/>
        <v>16780</v>
      </c>
      <c r="P381" s="1">
        <v>2420</v>
      </c>
      <c r="Q381" s="1">
        <v>2400</v>
      </c>
      <c r="R381" s="11" t="s">
        <v>78</v>
      </c>
      <c r="S381" s="13">
        <v>2710</v>
      </c>
      <c r="T381" s="13">
        <v>2501</v>
      </c>
      <c r="U381" s="13">
        <v>2246</v>
      </c>
      <c r="V381" s="14">
        <f t="shared" si="266"/>
        <v>7457</v>
      </c>
      <c r="W381" s="13">
        <v>2000</v>
      </c>
      <c r="X381" s="13">
        <f>350/2</f>
        <v>175</v>
      </c>
      <c r="Y381" s="13">
        <v>196</v>
      </c>
      <c r="Z381" s="13">
        <v>80</v>
      </c>
      <c r="AA381" s="11">
        <f t="shared" si="312"/>
        <v>14480</v>
      </c>
      <c r="AB381" s="12">
        <f t="shared" si="292"/>
        <v>2755.75</v>
      </c>
      <c r="AC381" s="18">
        <f>V381+AB381*2+W381+Y382*2</f>
        <v>15360.5</v>
      </c>
      <c r="AD381" s="17">
        <f t="shared" si="293"/>
        <v>15908.624</v>
      </c>
      <c r="AE381" s="17">
        <f t="shared" si="294"/>
        <v>16265.744</v>
      </c>
      <c r="AF381" s="19">
        <v>55</v>
      </c>
      <c r="AG381" s="13">
        <v>24</v>
      </c>
      <c r="AH381" s="13">
        <v>25</v>
      </c>
      <c r="AI381" s="13">
        <v>6</v>
      </c>
      <c r="AJ381" s="21">
        <v>40</v>
      </c>
      <c r="AK381" s="21">
        <v>4</v>
      </c>
      <c r="AL381" s="21">
        <v>2.5</v>
      </c>
      <c r="AM381" s="21">
        <v>4.2</v>
      </c>
      <c r="AN381" s="13">
        <v>3.4</v>
      </c>
      <c r="AO381" s="13">
        <v>5</v>
      </c>
      <c r="AP381" s="13">
        <v>35</v>
      </c>
      <c r="AQ381" s="11">
        <f t="shared" si="313"/>
        <v>14480</v>
      </c>
      <c r="AR381" s="13">
        <f t="shared" si="308"/>
        <v>905.244</v>
      </c>
      <c r="AS381" s="13">
        <f t="shared" si="309"/>
        <v>548.124</v>
      </c>
      <c r="AT381" s="1">
        <f t="shared" si="295"/>
        <v>85</v>
      </c>
      <c r="AU381" s="1">
        <f t="shared" si="296"/>
        <v>76</v>
      </c>
      <c r="AV381" s="1" t="str">
        <f t="shared" si="310"/>
        <v>131</v>
      </c>
      <c r="AW381" s="1">
        <f t="shared" si="297"/>
        <v>9956</v>
      </c>
      <c r="AX381" s="1">
        <f t="shared" si="298"/>
        <v>80</v>
      </c>
      <c r="AY381" s="1">
        <f t="shared" si="299"/>
        <v>75</v>
      </c>
      <c r="AZ381" s="1" t="str">
        <f t="shared" si="311"/>
        <v>144.5</v>
      </c>
      <c r="BA381" s="1">
        <f t="shared" si="300"/>
        <v>10837.5</v>
      </c>
      <c r="BB381" s="1">
        <f t="shared" si="301"/>
        <v>20793.5</v>
      </c>
      <c r="BC381" s="1">
        <f t="shared" si="302"/>
        <v>63</v>
      </c>
      <c r="BE381" s="1" t="str">
        <f t="shared" si="303"/>
        <v>320</v>
      </c>
      <c r="BI381" s="1">
        <f t="shared" si="304"/>
        <v>36474</v>
      </c>
      <c r="BJ381" s="1">
        <f t="shared" si="305"/>
        <v>37022.124</v>
      </c>
      <c r="BK381" s="1">
        <f t="shared" si="306"/>
        <v>37379.244</v>
      </c>
      <c r="BM381" s="1" t="e">
        <f>BI381*#REF!*BL381/1000</f>
        <v>#REF!</v>
      </c>
      <c r="BN381" s="1" t="e">
        <f>BJ381*#REF!*BL381/1000</f>
        <v>#REF!</v>
      </c>
      <c r="BO381" s="1" t="e">
        <f>BK381*#REF!*BL381/1000</f>
        <v>#REF!</v>
      </c>
      <c r="BR381" s="1">
        <f t="shared" si="289"/>
        <v>0</v>
      </c>
      <c r="BS381" s="1">
        <f t="shared" si="290"/>
        <v>0</v>
      </c>
      <c r="BT381" s="1">
        <f t="shared" si="291"/>
        <v>0</v>
      </c>
    </row>
    <row r="382" spans="1:72">
      <c r="A382" s="1">
        <v>379</v>
      </c>
      <c r="B382" s="8" t="s">
        <v>88</v>
      </c>
      <c r="D382" s="1">
        <v>14480</v>
      </c>
      <c r="F382" s="1">
        <v>85</v>
      </c>
      <c r="G382" s="1">
        <v>76</v>
      </c>
      <c r="H382" s="1">
        <v>80</v>
      </c>
      <c r="I382" s="1">
        <v>75</v>
      </c>
      <c r="J382" s="1">
        <v>63</v>
      </c>
      <c r="K382" s="1">
        <f t="shared" si="314"/>
        <v>20793.5</v>
      </c>
      <c r="L382" s="1">
        <f t="shared" si="315"/>
        <v>36842</v>
      </c>
      <c r="M382" s="1">
        <f t="shared" si="316"/>
        <v>37390.124</v>
      </c>
      <c r="N382" s="1">
        <f t="shared" si="317"/>
        <v>37747.244</v>
      </c>
      <c r="O382" s="1">
        <f t="shared" si="307"/>
        <v>16780</v>
      </c>
      <c r="P382" s="1">
        <v>2420</v>
      </c>
      <c r="Q382" s="1">
        <v>2400</v>
      </c>
      <c r="R382" s="11" t="s">
        <v>80</v>
      </c>
      <c r="S382" s="13">
        <v>2710</v>
      </c>
      <c r="T382" s="13">
        <v>2501</v>
      </c>
      <c r="U382" s="13">
        <v>2246</v>
      </c>
      <c r="V382" s="14">
        <f t="shared" si="266"/>
        <v>7457</v>
      </c>
      <c r="W382" s="13">
        <f>1184*2</f>
        <v>2368</v>
      </c>
      <c r="X382" s="13">
        <f>350/2</f>
        <v>175</v>
      </c>
      <c r="Y382" s="13">
        <v>196</v>
      </c>
      <c r="Z382" s="13">
        <v>80</v>
      </c>
      <c r="AA382" s="11">
        <f t="shared" si="312"/>
        <v>14480</v>
      </c>
      <c r="AB382" s="12">
        <f t="shared" si="292"/>
        <v>2755.75</v>
      </c>
      <c r="AC382" s="18">
        <f>V382+AB382*2+W382+Y383*2</f>
        <v>15728.5</v>
      </c>
      <c r="AD382" s="17">
        <f t="shared" si="293"/>
        <v>16276.624</v>
      </c>
      <c r="AE382" s="17">
        <f t="shared" si="294"/>
        <v>16633.744</v>
      </c>
      <c r="AF382" s="19">
        <v>55</v>
      </c>
      <c r="AG382" s="13">
        <v>24</v>
      </c>
      <c r="AH382" s="13">
        <v>25</v>
      </c>
      <c r="AI382" s="13">
        <v>6</v>
      </c>
      <c r="AJ382" s="21">
        <v>40</v>
      </c>
      <c r="AK382" s="21">
        <v>4</v>
      </c>
      <c r="AL382" s="21">
        <v>2.5</v>
      </c>
      <c r="AM382" s="21">
        <v>4.2</v>
      </c>
      <c r="AN382" s="13">
        <v>3.4</v>
      </c>
      <c r="AO382" s="13">
        <v>5</v>
      </c>
      <c r="AP382" s="13">
        <v>35</v>
      </c>
      <c r="AQ382" s="11">
        <f t="shared" si="313"/>
        <v>14480</v>
      </c>
      <c r="AR382" s="13">
        <f t="shared" si="308"/>
        <v>905.244</v>
      </c>
      <c r="AS382" s="13">
        <f t="shared" si="309"/>
        <v>548.124</v>
      </c>
      <c r="AT382" s="1">
        <f t="shared" si="295"/>
        <v>85</v>
      </c>
      <c r="AU382" s="1">
        <f t="shared" si="296"/>
        <v>76</v>
      </c>
      <c r="AV382" s="1" t="str">
        <f t="shared" si="310"/>
        <v>131</v>
      </c>
      <c r="AW382" s="1">
        <f t="shared" si="297"/>
        <v>9956</v>
      </c>
      <c r="AX382" s="1">
        <f t="shared" si="298"/>
        <v>80</v>
      </c>
      <c r="AY382" s="1">
        <f t="shared" si="299"/>
        <v>75</v>
      </c>
      <c r="AZ382" s="1" t="str">
        <f t="shared" si="311"/>
        <v>144.5</v>
      </c>
      <c r="BA382" s="1">
        <f t="shared" si="300"/>
        <v>10837.5</v>
      </c>
      <c r="BB382" s="1">
        <f t="shared" si="301"/>
        <v>20793.5</v>
      </c>
      <c r="BC382" s="1">
        <f t="shared" si="302"/>
        <v>63</v>
      </c>
      <c r="BE382" s="1" t="str">
        <f t="shared" si="303"/>
        <v>320</v>
      </c>
      <c r="BI382" s="1">
        <f t="shared" si="304"/>
        <v>36842</v>
      </c>
      <c r="BJ382" s="1">
        <f t="shared" si="305"/>
        <v>37390.124</v>
      </c>
      <c r="BK382" s="1">
        <f t="shared" si="306"/>
        <v>37747.244</v>
      </c>
      <c r="BM382" s="1" t="e">
        <f>BI382*#REF!*BL382/1000</f>
        <v>#REF!</v>
      </c>
      <c r="BN382" s="1" t="e">
        <f>BJ382*#REF!*BL382/1000</f>
        <v>#REF!</v>
      </c>
      <c r="BO382" s="1" t="e">
        <f>BK382*#REF!*BL382/1000</f>
        <v>#REF!</v>
      </c>
      <c r="BR382" s="1">
        <f t="shared" si="289"/>
        <v>0</v>
      </c>
      <c r="BS382" s="1">
        <f t="shared" si="290"/>
        <v>0</v>
      </c>
      <c r="BT382" s="1">
        <f t="shared" si="291"/>
        <v>0</v>
      </c>
    </row>
    <row r="383" spans="1:72">
      <c r="A383" s="1">
        <v>380</v>
      </c>
      <c r="B383" s="8" t="s">
        <v>88</v>
      </c>
      <c r="D383" s="1">
        <v>14480</v>
      </c>
      <c r="F383" s="1">
        <v>85</v>
      </c>
      <c r="G383" s="1">
        <v>76</v>
      </c>
      <c r="H383" s="1">
        <v>80</v>
      </c>
      <c r="I383" s="1">
        <v>75</v>
      </c>
      <c r="J383" s="1">
        <v>107</v>
      </c>
      <c r="K383" s="1">
        <f t="shared" si="314"/>
        <v>20793.5</v>
      </c>
      <c r="L383" s="1">
        <f t="shared" si="315"/>
        <v>37885</v>
      </c>
      <c r="M383" s="1">
        <f t="shared" si="316"/>
        <v>38433.124</v>
      </c>
      <c r="N383" s="1">
        <f t="shared" si="317"/>
        <v>38790.244</v>
      </c>
      <c r="O383" s="1">
        <f t="shared" si="307"/>
        <v>16780</v>
      </c>
      <c r="P383" s="1">
        <v>2420</v>
      </c>
      <c r="Q383" s="1">
        <v>2400</v>
      </c>
      <c r="R383" s="11" t="s">
        <v>89</v>
      </c>
      <c r="S383" s="13">
        <v>2710</v>
      </c>
      <c r="T383" s="13">
        <v>2501</v>
      </c>
      <c r="U383" s="13">
        <v>2246</v>
      </c>
      <c r="V383" s="14">
        <f t="shared" si="266"/>
        <v>7457</v>
      </c>
      <c r="W383" s="13">
        <f>1620*2</f>
        <v>3240</v>
      </c>
      <c r="X383" s="13">
        <f>350/2</f>
        <v>175</v>
      </c>
      <c r="Y383" s="13">
        <v>196</v>
      </c>
      <c r="Z383" s="13">
        <v>80</v>
      </c>
      <c r="AA383" s="11">
        <f t="shared" si="312"/>
        <v>14480</v>
      </c>
      <c r="AB383" s="12">
        <f t="shared" si="292"/>
        <v>2755.75</v>
      </c>
      <c r="AC383" s="18">
        <f t="shared" ref="AC383:AC446" si="318">V383+AB383*2+W383+Y383*2</f>
        <v>16600.5</v>
      </c>
      <c r="AD383" s="17">
        <f t="shared" si="293"/>
        <v>17148.624</v>
      </c>
      <c r="AE383" s="17">
        <f t="shared" si="294"/>
        <v>17505.744</v>
      </c>
      <c r="AF383" s="19">
        <v>55</v>
      </c>
      <c r="AG383" s="13">
        <v>24</v>
      </c>
      <c r="AH383" s="13">
        <v>25</v>
      </c>
      <c r="AI383" s="13">
        <v>6</v>
      </c>
      <c r="AJ383" s="21">
        <v>40</v>
      </c>
      <c r="AK383" s="21">
        <v>4</v>
      </c>
      <c r="AL383" s="21">
        <v>2.5</v>
      </c>
      <c r="AM383" s="21">
        <v>4.2</v>
      </c>
      <c r="AN383" s="13">
        <v>3.4</v>
      </c>
      <c r="AO383" s="13">
        <v>5</v>
      </c>
      <c r="AP383" s="13">
        <v>35</v>
      </c>
      <c r="AQ383" s="11">
        <f t="shared" si="313"/>
        <v>14480</v>
      </c>
      <c r="AR383" s="13">
        <f t="shared" si="308"/>
        <v>905.244</v>
      </c>
      <c r="AS383" s="13">
        <f t="shared" si="309"/>
        <v>548.124</v>
      </c>
      <c r="AT383" s="1">
        <f t="shared" si="295"/>
        <v>85</v>
      </c>
      <c r="AU383" s="1">
        <f t="shared" si="296"/>
        <v>76</v>
      </c>
      <c r="AV383" s="1" t="str">
        <f t="shared" si="310"/>
        <v>131</v>
      </c>
      <c r="AW383" s="1">
        <f t="shared" si="297"/>
        <v>9956</v>
      </c>
      <c r="AX383" s="1">
        <f t="shared" si="298"/>
        <v>80</v>
      </c>
      <c r="AY383" s="1">
        <f t="shared" si="299"/>
        <v>75</v>
      </c>
      <c r="AZ383" s="1" t="str">
        <f t="shared" si="311"/>
        <v>144.5</v>
      </c>
      <c r="BA383" s="1">
        <f t="shared" si="300"/>
        <v>10837.5</v>
      </c>
      <c r="BB383" s="1">
        <f t="shared" si="301"/>
        <v>20793.5</v>
      </c>
      <c r="BC383" s="1">
        <f t="shared" si="302"/>
        <v>107</v>
      </c>
      <c r="BE383" s="1" t="str">
        <f t="shared" si="303"/>
        <v>491</v>
      </c>
      <c r="BI383" s="1">
        <f t="shared" si="304"/>
        <v>37885</v>
      </c>
      <c r="BJ383" s="1">
        <f t="shared" si="305"/>
        <v>38433.124</v>
      </c>
      <c r="BK383" s="1">
        <f t="shared" si="306"/>
        <v>38790.244</v>
      </c>
      <c r="BM383" s="1" t="e">
        <f>BI383*#REF!*BL383/1000</f>
        <v>#REF!</v>
      </c>
      <c r="BN383" s="1" t="e">
        <f>BJ383*#REF!*BL383/1000</f>
        <v>#REF!</v>
      </c>
      <c r="BO383" s="1" t="e">
        <f>BK383*#REF!*BL383/1000</f>
        <v>#REF!</v>
      </c>
      <c r="BR383" s="1">
        <f t="shared" si="289"/>
        <v>0</v>
      </c>
      <c r="BS383" s="1">
        <f t="shared" si="290"/>
        <v>0</v>
      </c>
      <c r="BT383" s="1">
        <f t="shared" si="291"/>
        <v>0</v>
      </c>
    </row>
    <row r="384" spans="1:72">
      <c r="A384" s="1">
        <v>381</v>
      </c>
      <c r="B384" s="8" t="s">
        <v>88</v>
      </c>
      <c r="D384" s="1">
        <v>14480</v>
      </c>
      <c r="F384" s="1">
        <v>85</v>
      </c>
      <c r="G384" s="1">
        <v>76</v>
      </c>
      <c r="H384" s="1">
        <v>80</v>
      </c>
      <c r="I384" s="1">
        <v>75</v>
      </c>
      <c r="J384" s="1">
        <v>107</v>
      </c>
      <c r="K384" s="1">
        <f t="shared" si="314"/>
        <v>20793.5</v>
      </c>
      <c r="L384" s="1">
        <f t="shared" si="315"/>
        <v>38105</v>
      </c>
      <c r="M384" s="1">
        <f t="shared" si="316"/>
        <v>38653.124</v>
      </c>
      <c r="N384" s="1">
        <f t="shared" si="317"/>
        <v>39010.244</v>
      </c>
      <c r="O384" s="1">
        <f t="shared" si="307"/>
        <v>16780</v>
      </c>
      <c r="P384" s="1">
        <v>2420</v>
      </c>
      <c r="Q384" s="1">
        <v>2400</v>
      </c>
      <c r="R384" s="11" t="s">
        <v>90</v>
      </c>
      <c r="S384" s="13">
        <v>2710</v>
      </c>
      <c r="T384" s="13">
        <v>2501</v>
      </c>
      <c r="U384" s="13">
        <v>2246</v>
      </c>
      <c r="V384" s="14">
        <f t="shared" si="266"/>
        <v>7457</v>
      </c>
      <c r="W384" s="13">
        <f>1730*2</f>
        <v>3460</v>
      </c>
      <c r="X384" s="13">
        <f>350/2</f>
        <v>175</v>
      </c>
      <c r="Y384" s="13">
        <v>196</v>
      </c>
      <c r="Z384" s="13">
        <v>80</v>
      </c>
      <c r="AA384" s="11">
        <f t="shared" si="312"/>
        <v>14480</v>
      </c>
      <c r="AB384" s="12">
        <f t="shared" si="292"/>
        <v>2755.75</v>
      </c>
      <c r="AC384" s="18">
        <f t="shared" si="318"/>
        <v>16820.5</v>
      </c>
      <c r="AD384" s="17">
        <f t="shared" si="293"/>
        <v>17368.624</v>
      </c>
      <c r="AE384" s="17">
        <f t="shared" si="294"/>
        <v>17725.744</v>
      </c>
      <c r="AF384" s="19">
        <v>55</v>
      </c>
      <c r="AG384" s="13">
        <v>24</v>
      </c>
      <c r="AH384" s="13">
        <v>25</v>
      </c>
      <c r="AI384" s="13">
        <v>6</v>
      </c>
      <c r="AJ384" s="21">
        <v>40</v>
      </c>
      <c r="AK384" s="21">
        <v>4</v>
      </c>
      <c r="AL384" s="21">
        <v>2.5</v>
      </c>
      <c r="AM384" s="21">
        <v>4.2</v>
      </c>
      <c r="AN384" s="13">
        <v>3.4</v>
      </c>
      <c r="AO384" s="13">
        <v>5</v>
      </c>
      <c r="AP384" s="13">
        <v>35</v>
      </c>
      <c r="AQ384" s="11">
        <f t="shared" si="313"/>
        <v>14480</v>
      </c>
      <c r="AR384" s="13">
        <f t="shared" si="308"/>
        <v>905.244</v>
      </c>
      <c r="AS384" s="13">
        <f t="shared" si="309"/>
        <v>548.124</v>
      </c>
      <c r="AT384" s="1">
        <f t="shared" si="295"/>
        <v>85</v>
      </c>
      <c r="AU384" s="1">
        <f t="shared" si="296"/>
        <v>76</v>
      </c>
      <c r="AV384" s="1" t="str">
        <f t="shared" si="310"/>
        <v>131</v>
      </c>
      <c r="AW384" s="1">
        <f t="shared" si="297"/>
        <v>9956</v>
      </c>
      <c r="AX384" s="1">
        <f t="shared" si="298"/>
        <v>80</v>
      </c>
      <c r="AY384" s="1">
        <f t="shared" si="299"/>
        <v>75</v>
      </c>
      <c r="AZ384" s="1" t="str">
        <f t="shared" si="311"/>
        <v>144.5</v>
      </c>
      <c r="BA384" s="1">
        <f t="shared" si="300"/>
        <v>10837.5</v>
      </c>
      <c r="BB384" s="1">
        <f t="shared" si="301"/>
        <v>20793.5</v>
      </c>
      <c r="BC384" s="1">
        <f t="shared" si="302"/>
        <v>107</v>
      </c>
      <c r="BE384" s="1" t="str">
        <f t="shared" si="303"/>
        <v>491</v>
      </c>
      <c r="BI384" s="1">
        <f t="shared" si="304"/>
        <v>38105</v>
      </c>
      <c r="BJ384" s="1">
        <f t="shared" si="305"/>
        <v>38653.124</v>
      </c>
      <c r="BK384" s="1">
        <f t="shared" si="306"/>
        <v>39010.244</v>
      </c>
      <c r="BM384" s="1" t="e">
        <f>BI384*#REF!*BL384/1000</f>
        <v>#REF!</v>
      </c>
      <c r="BN384" s="1" t="e">
        <f>BJ384*#REF!*BL384/1000</f>
        <v>#REF!</v>
      </c>
      <c r="BO384" s="1" t="e">
        <f>BK384*#REF!*BL384/1000</f>
        <v>#REF!</v>
      </c>
      <c r="BR384" s="1">
        <f t="shared" si="289"/>
        <v>0</v>
      </c>
      <c r="BS384" s="1">
        <f t="shared" si="290"/>
        <v>0</v>
      </c>
      <c r="BT384" s="1">
        <f t="shared" si="291"/>
        <v>0</v>
      </c>
    </row>
    <row r="385" spans="1:72">
      <c r="A385" s="1">
        <v>382</v>
      </c>
      <c r="B385" s="8" t="s">
        <v>88</v>
      </c>
      <c r="D385" s="1">
        <v>14480</v>
      </c>
      <c r="F385" s="1">
        <v>85</v>
      </c>
      <c r="G385" s="1">
        <v>76</v>
      </c>
      <c r="H385" s="1">
        <v>80</v>
      </c>
      <c r="I385" s="1">
        <v>75</v>
      </c>
      <c r="J385" s="1">
        <v>63</v>
      </c>
      <c r="K385" s="1">
        <f t="shared" si="314"/>
        <v>20793.5</v>
      </c>
      <c r="L385" s="1">
        <f t="shared" si="315"/>
        <v>38853.86</v>
      </c>
      <c r="M385" s="1">
        <f t="shared" si="316"/>
        <v>39401.984</v>
      </c>
      <c r="N385" s="1">
        <f t="shared" si="317"/>
        <v>39759.104</v>
      </c>
      <c r="O385" s="1">
        <f t="shared" si="307"/>
        <v>16780</v>
      </c>
      <c r="P385" s="1">
        <v>2420</v>
      </c>
      <c r="Q385" s="1">
        <v>2400</v>
      </c>
      <c r="R385" s="11" t="s">
        <v>91</v>
      </c>
      <c r="S385" s="13">
        <v>3015</v>
      </c>
      <c r="T385" s="13">
        <v>2708</v>
      </c>
      <c r="U385" s="13">
        <v>2426</v>
      </c>
      <c r="V385" s="14">
        <f t="shared" si="266"/>
        <v>8149</v>
      </c>
      <c r="W385" s="13">
        <f>1584*2</f>
        <v>3168</v>
      </c>
      <c r="X385" s="13">
        <f>384/2</f>
        <v>192</v>
      </c>
      <c r="Y385" s="13">
        <v>196</v>
      </c>
      <c r="Z385" s="13">
        <v>80</v>
      </c>
      <c r="AA385" s="11">
        <f t="shared" si="312"/>
        <v>14480</v>
      </c>
      <c r="AB385" s="12">
        <f t="shared" si="292"/>
        <v>3015.68</v>
      </c>
      <c r="AC385" s="18">
        <f t="shared" si="318"/>
        <v>17740.36</v>
      </c>
      <c r="AD385" s="17">
        <f t="shared" si="293"/>
        <v>18288.484</v>
      </c>
      <c r="AE385" s="17">
        <f t="shared" si="294"/>
        <v>18645.604</v>
      </c>
      <c r="AF385" s="19">
        <v>55</v>
      </c>
      <c r="AG385" s="13">
        <v>24</v>
      </c>
      <c r="AH385" s="13">
        <v>25</v>
      </c>
      <c r="AI385" s="13">
        <v>6</v>
      </c>
      <c r="AJ385" s="21">
        <v>40</v>
      </c>
      <c r="AK385" s="21">
        <v>4</v>
      </c>
      <c r="AL385" s="21">
        <v>2.5</v>
      </c>
      <c r="AM385" s="21">
        <v>4.2</v>
      </c>
      <c r="AN385" s="13">
        <v>3.4</v>
      </c>
      <c r="AO385" s="13">
        <v>5</v>
      </c>
      <c r="AP385" s="13">
        <v>35</v>
      </c>
      <c r="AQ385" s="11">
        <f t="shared" si="313"/>
        <v>14480</v>
      </c>
      <c r="AR385" s="13">
        <f t="shared" si="308"/>
        <v>905.244</v>
      </c>
      <c r="AS385" s="13">
        <f t="shared" si="309"/>
        <v>548.124</v>
      </c>
      <c r="AT385" s="1">
        <f t="shared" si="295"/>
        <v>85</v>
      </c>
      <c r="AU385" s="1">
        <f t="shared" si="296"/>
        <v>76</v>
      </c>
      <c r="AV385" s="1" t="str">
        <f t="shared" si="310"/>
        <v>131</v>
      </c>
      <c r="AW385" s="1">
        <f t="shared" si="297"/>
        <v>9956</v>
      </c>
      <c r="AX385" s="1">
        <f t="shared" si="298"/>
        <v>80</v>
      </c>
      <c r="AY385" s="1">
        <f t="shared" si="299"/>
        <v>75</v>
      </c>
      <c r="AZ385" s="1" t="str">
        <f t="shared" si="311"/>
        <v>144.5</v>
      </c>
      <c r="BA385" s="1">
        <f t="shared" si="300"/>
        <v>10837.5</v>
      </c>
      <c r="BB385" s="1">
        <f t="shared" si="301"/>
        <v>20793.5</v>
      </c>
      <c r="BC385" s="1">
        <f t="shared" si="302"/>
        <v>63</v>
      </c>
      <c r="BE385" s="1" t="str">
        <f t="shared" si="303"/>
        <v>320</v>
      </c>
      <c r="BI385" s="1">
        <f t="shared" si="304"/>
        <v>38853.86</v>
      </c>
      <c r="BJ385" s="1">
        <f t="shared" si="305"/>
        <v>39401.984</v>
      </c>
      <c r="BK385" s="1">
        <f t="shared" si="306"/>
        <v>39759.104</v>
      </c>
      <c r="BM385" s="1" t="e">
        <f>BI385*#REF!*BL385/1000</f>
        <v>#REF!</v>
      </c>
      <c r="BN385" s="1" t="e">
        <f>BJ385*#REF!*BL385/1000</f>
        <v>#REF!</v>
      </c>
      <c r="BO385" s="1" t="e">
        <f>BK385*#REF!*BL385/1000</f>
        <v>#REF!</v>
      </c>
      <c r="BR385" s="1">
        <f t="shared" si="289"/>
        <v>0</v>
      </c>
      <c r="BS385" s="1">
        <f t="shared" si="290"/>
        <v>0</v>
      </c>
      <c r="BT385" s="1">
        <f t="shared" si="291"/>
        <v>0</v>
      </c>
    </row>
    <row r="386" spans="1:72">
      <c r="A386" s="1">
        <v>383</v>
      </c>
      <c r="B386" s="8" t="s">
        <v>88</v>
      </c>
      <c r="D386" s="1">
        <v>14480</v>
      </c>
      <c r="F386" s="1">
        <v>85</v>
      </c>
      <c r="G386" s="1">
        <v>76</v>
      </c>
      <c r="H386" s="1">
        <v>80</v>
      </c>
      <c r="I386" s="1">
        <v>75</v>
      </c>
      <c r="J386" s="1">
        <v>107</v>
      </c>
      <c r="K386" s="1">
        <f t="shared" si="314"/>
        <v>20793.5</v>
      </c>
      <c r="L386" s="1">
        <f t="shared" si="315"/>
        <v>40224.86</v>
      </c>
      <c r="M386" s="1">
        <f t="shared" si="316"/>
        <v>40772.984</v>
      </c>
      <c r="N386" s="1">
        <f t="shared" si="317"/>
        <v>41130.104</v>
      </c>
      <c r="O386" s="1">
        <f t="shared" si="307"/>
        <v>16780</v>
      </c>
      <c r="P386" s="1">
        <v>2420</v>
      </c>
      <c r="Q386" s="1">
        <v>2400</v>
      </c>
      <c r="R386" s="11" t="s">
        <v>92</v>
      </c>
      <c r="S386" s="13">
        <v>3015</v>
      </c>
      <c r="T386" s="13">
        <v>2708</v>
      </c>
      <c r="U386" s="13">
        <v>2426</v>
      </c>
      <c r="V386" s="14">
        <f t="shared" si="266"/>
        <v>8149</v>
      </c>
      <c r="W386" s="13">
        <f>2184*2</f>
        <v>4368</v>
      </c>
      <c r="X386" s="13">
        <f>384/2</f>
        <v>192</v>
      </c>
      <c r="Y386" s="13">
        <v>196</v>
      </c>
      <c r="Z386" s="13">
        <v>80</v>
      </c>
      <c r="AA386" s="11">
        <f t="shared" si="312"/>
        <v>14480</v>
      </c>
      <c r="AB386" s="12">
        <f t="shared" si="292"/>
        <v>3015.68</v>
      </c>
      <c r="AC386" s="18">
        <f t="shared" si="318"/>
        <v>18940.36</v>
      </c>
      <c r="AD386" s="17">
        <f t="shared" si="293"/>
        <v>19488.484</v>
      </c>
      <c r="AE386" s="17">
        <f t="shared" si="294"/>
        <v>19845.604</v>
      </c>
      <c r="AF386" s="19">
        <v>55</v>
      </c>
      <c r="AG386" s="13">
        <v>24</v>
      </c>
      <c r="AH386" s="13">
        <v>25</v>
      </c>
      <c r="AI386" s="13">
        <v>6</v>
      </c>
      <c r="AJ386" s="21">
        <v>40</v>
      </c>
      <c r="AK386" s="21">
        <v>4</v>
      </c>
      <c r="AL386" s="21">
        <v>2.5</v>
      </c>
      <c r="AM386" s="21">
        <v>4.2</v>
      </c>
      <c r="AN386" s="13">
        <v>3.4</v>
      </c>
      <c r="AO386" s="13">
        <v>5</v>
      </c>
      <c r="AP386" s="13">
        <v>35</v>
      </c>
      <c r="AQ386" s="11">
        <f t="shared" si="313"/>
        <v>14480</v>
      </c>
      <c r="AR386" s="13">
        <f t="shared" si="308"/>
        <v>905.244</v>
      </c>
      <c r="AS386" s="13">
        <f t="shared" si="309"/>
        <v>548.124</v>
      </c>
      <c r="AT386" s="1">
        <f t="shared" si="295"/>
        <v>85</v>
      </c>
      <c r="AU386" s="1">
        <f t="shared" si="296"/>
        <v>76</v>
      </c>
      <c r="AV386" s="1" t="str">
        <f t="shared" si="310"/>
        <v>131</v>
      </c>
      <c r="AW386" s="1">
        <f t="shared" si="297"/>
        <v>9956</v>
      </c>
      <c r="AX386" s="1">
        <f t="shared" si="298"/>
        <v>80</v>
      </c>
      <c r="AY386" s="1">
        <f t="shared" si="299"/>
        <v>75</v>
      </c>
      <c r="AZ386" s="1" t="str">
        <f t="shared" si="311"/>
        <v>144.5</v>
      </c>
      <c r="BA386" s="1">
        <f t="shared" si="300"/>
        <v>10837.5</v>
      </c>
      <c r="BB386" s="1">
        <f t="shared" si="301"/>
        <v>20793.5</v>
      </c>
      <c r="BC386" s="1">
        <f t="shared" si="302"/>
        <v>107</v>
      </c>
      <c r="BE386" s="1" t="str">
        <f t="shared" si="303"/>
        <v>491</v>
      </c>
      <c r="BI386" s="1">
        <f t="shared" si="304"/>
        <v>40224.86</v>
      </c>
      <c r="BJ386" s="1">
        <f t="shared" si="305"/>
        <v>40772.984</v>
      </c>
      <c r="BK386" s="1">
        <f t="shared" si="306"/>
        <v>41130.104</v>
      </c>
      <c r="BM386" s="1" t="e">
        <f>BI386*#REF!*BL386/1000</f>
        <v>#REF!</v>
      </c>
      <c r="BN386" s="1" t="e">
        <f>BJ386*#REF!*BL386/1000</f>
        <v>#REF!</v>
      </c>
      <c r="BO386" s="1" t="e">
        <f>BK386*#REF!*BL386/1000</f>
        <v>#REF!</v>
      </c>
      <c r="BR386" s="1">
        <f t="shared" si="289"/>
        <v>0</v>
      </c>
      <c r="BS386" s="1">
        <f t="shared" si="290"/>
        <v>0</v>
      </c>
      <c r="BT386" s="1">
        <f t="shared" si="291"/>
        <v>0</v>
      </c>
    </row>
    <row r="387" spans="1:72">
      <c r="A387" s="1">
        <v>384</v>
      </c>
      <c r="B387" s="8" t="s">
        <v>88</v>
      </c>
      <c r="D387" s="1">
        <v>14480</v>
      </c>
      <c r="F387" s="1">
        <v>85</v>
      </c>
      <c r="G387" s="1">
        <v>76</v>
      </c>
      <c r="H387" s="1">
        <v>80</v>
      </c>
      <c r="I387" s="1">
        <v>75</v>
      </c>
      <c r="J387" s="1">
        <v>107</v>
      </c>
      <c r="K387" s="1">
        <f t="shared" si="314"/>
        <v>20793.5</v>
      </c>
      <c r="L387" s="1">
        <f t="shared" si="315"/>
        <v>40576.86</v>
      </c>
      <c r="M387" s="1">
        <f t="shared" si="316"/>
        <v>41124.984</v>
      </c>
      <c r="N387" s="1">
        <f t="shared" si="317"/>
        <v>41482.104</v>
      </c>
      <c r="O387" s="1">
        <f t="shared" si="307"/>
        <v>16780</v>
      </c>
      <c r="P387" s="1">
        <v>2420</v>
      </c>
      <c r="Q387" s="1">
        <v>2400</v>
      </c>
      <c r="R387" s="11" t="s">
        <v>93</v>
      </c>
      <c r="S387" s="13">
        <v>3015</v>
      </c>
      <c r="T387" s="13">
        <v>2708</v>
      </c>
      <c r="U387" s="13">
        <v>2426</v>
      </c>
      <c r="V387" s="14">
        <f t="shared" si="266"/>
        <v>8149</v>
      </c>
      <c r="W387" s="13">
        <f>2360*2</f>
        <v>4720</v>
      </c>
      <c r="X387" s="13">
        <f>384/2</f>
        <v>192</v>
      </c>
      <c r="Y387" s="13">
        <v>196</v>
      </c>
      <c r="Z387" s="13">
        <v>80</v>
      </c>
      <c r="AA387" s="11">
        <f t="shared" si="312"/>
        <v>14480</v>
      </c>
      <c r="AB387" s="12">
        <f t="shared" si="292"/>
        <v>3015.68</v>
      </c>
      <c r="AC387" s="18">
        <f t="shared" si="318"/>
        <v>19292.36</v>
      </c>
      <c r="AD387" s="17">
        <f t="shared" si="293"/>
        <v>19840.484</v>
      </c>
      <c r="AE387" s="17">
        <f t="shared" si="294"/>
        <v>20197.604</v>
      </c>
      <c r="AF387" s="19">
        <v>55</v>
      </c>
      <c r="AG387" s="13">
        <v>24</v>
      </c>
      <c r="AH387" s="13">
        <v>25</v>
      </c>
      <c r="AI387" s="13">
        <v>6</v>
      </c>
      <c r="AJ387" s="21">
        <v>40</v>
      </c>
      <c r="AK387" s="21">
        <v>4</v>
      </c>
      <c r="AL387" s="21">
        <v>2.5</v>
      </c>
      <c r="AM387" s="21">
        <v>4.2</v>
      </c>
      <c r="AN387" s="13">
        <v>3.4</v>
      </c>
      <c r="AO387" s="13">
        <v>5</v>
      </c>
      <c r="AP387" s="13">
        <v>35</v>
      </c>
      <c r="AQ387" s="11">
        <f t="shared" si="313"/>
        <v>14480</v>
      </c>
      <c r="AR387" s="13">
        <f t="shared" si="308"/>
        <v>905.244</v>
      </c>
      <c r="AS387" s="13">
        <f t="shared" si="309"/>
        <v>548.124</v>
      </c>
      <c r="AT387" s="1">
        <f t="shared" si="295"/>
        <v>85</v>
      </c>
      <c r="AU387" s="1">
        <f t="shared" si="296"/>
        <v>76</v>
      </c>
      <c r="AV387" s="1" t="str">
        <f t="shared" si="310"/>
        <v>131</v>
      </c>
      <c r="AW387" s="1">
        <f t="shared" si="297"/>
        <v>9956</v>
      </c>
      <c r="AX387" s="1">
        <f t="shared" si="298"/>
        <v>80</v>
      </c>
      <c r="AY387" s="1">
        <f t="shared" si="299"/>
        <v>75</v>
      </c>
      <c r="AZ387" s="1" t="str">
        <f t="shared" si="311"/>
        <v>144.5</v>
      </c>
      <c r="BA387" s="1">
        <f t="shared" si="300"/>
        <v>10837.5</v>
      </c>
      <c r="BB387" s="1">
        <f t="shared" si="301"/>
        <v>20793.5</v>
      </c>
      <c r="BC387" s="1">
        <f t="shared" si="302"/>
        <v>107</v>
      </c>
      <c r="BE387" s="1" t="str">
        <f t="shared" si="303"/>
        <v>491</v>
      </c>
      <c r="BI387" s="1">
        <f t="shared" si="304"/>
        <v>40576.86</v>
      </c>
      <c r="BJ387" s="1">
        <f t="shared" si="305"/>
        <v>41124.984</v>
      </c>
      <c r="BK387" s="1">
        <f t="shared" si="306"/>
        <v>41482.104</v>
      </c>
      <c r="BM387" s="1" t="e">
        <f>BI387*#REF!*BL387/1000</f>
        <v>#REF!</v>
      </c>
      <c r="BN387" s="1" t="e">
        <f>BJ387*#REF!*BL387/1000</f>
        <v>#REF!</v>
      </c>
      <c r="BO387" s="1" t="e">
        <f>BK387*#REF!*BL387/1000</f>
        <v>#REF!</v>
      </c>
      <c r="BR387" s="1">
        <f t="shared" si="289"/>
        <v>0</v>
      </c>
      <c r="BS387" s="1">
        <f t="shared" si="290"/>
        <v>0</v>
      </c>
      <c r="BT387" s="1">
        <f t="shared" si="291"/>
        <v>0</v>
      </c>
    </row>
    <row r="388" ht="18" customHeight="1" spans="1:72">
      <c r="A388" s="1">
        <v>385</v>
      </c>
      <c r="B388" s="8" t="s">
        <v>94</v>
      </c>
      <c r="C388" s="1">
        <v>400</v>
      </c>
      <c r="D388" s="1">
        <v>7240</v>
      </c>
      <c r="F388" s="1">
        <v>90</v>
      </c>
      <c r="G388" s="1">
        <v>28</v>
      </c>
      <c r="H388" s="1">
        <v>90</v>
      </c>
      <c r="I388" s="1">
        <v>27</v>
      </c>
      <c r="J388" s="1">
        <v>63</v>
      </c>
      <c r="K388" s="1">
        <f t="shared" si="314"/>
        <v>11602.5</v>
      </c>
      <c r="L388" s="1">
        <f t="shared" si="315"/>
        <v>25073</v>
      </c>
      <c r="M388" s="1">
        <f t="shared" si="316"/>
        <v>25468.052</v>
      </c>
      <c r="N388" s="1">
        <f t="shared" si="317"/>
        <v>25651.412</v>
      </c>
      <c r="O388" s="1">
        <f t="shared" si="307"/>
        <v>9540</v>
      </c>
      <c r="P388" s="1">
        <v>2900</v>
      </c>
      <c r="Q388" s="1">
        <v>2400</v>
      </c>
      <c r="R388" s="11" t="s">
        <v>77</v>
      </c>
      <c r="S388" s="13">
        <v>2680</v>
      </c>
      <c r="T388" s="13">
        <v>2867</v>
      </c>
      <c r="U388" s="13">
        <v>2652</v>
      </c>
      <c r="V388" s="14">
        <f t="shared" si="266"/>
        <v>8199</v>
      </c>
      <c r="W388" s="13">
        <v>1480</v>
      </c>
      <c r="X388" s="13">
        <f>350/2</f>
        <v>175</v>
      </c>
      <c r="Y388" s="13">
        <v>247</v>
      </c>
      <c r="Z388" s="13">
        <v>80</v>
      </c>
      <c r="AA388" s="11">
        <f t="shared" si="312"/>
        <v>7240</v>
      </c>
      <c r="AB388" s="12">
        <f t="shared" si="292"/>
        <v>1488.75</v>
      </c>
      <c r="AC388" s="18">
        <f t="shared" si="318"/>
        <v>13150.5</v>
      </c>
      <c r="AD388" s="17">
        <f t="shared" ref="AD388:AD451" si="319">V388+AB388*2+W388+Y388*2+AS388</f>
        <v>13545.552</v>
      </c>
      <c r="AE388" s="17">
        <f t="shared" ref="AE388:AE451" si="320">V388+AB388*2+W388+Y388*2+AR388</f>
        <v>13728.912</v>
      </c>
      <c r="AF388" s="19">
        <v>55</v>
      </c>
      <c r="AG388" s="13">
        <v>24</v>
      </c>
      <c r="AH388" s="13">
        <v>25</v>
      </c>
      <c r="AI388" s="13">
        <v>8</v>
      </c>
      <c r="AJ388" s="21">
        <v>50</v>
      </c>
      <c r="AK388" s="21">
        <v>4</v>
      </c>
      <c r="AL388" s="21">
        <v>2.5</v>
      </c>
      <c r="AM388" s="21">
        <v>4.2</v>
      </c>
      <c r="AN388" s="13">
        <v>3.4</v>
      </c>
      <c r="AO388" s="13">
        <v>5</v>
      </c>
      <c r="AP388" s="13">
        <v>35</v>
      </c>
      <c r="AQ388" s="11">
        <f t="shared" si="313"/>
        <v>7240</v>
      </c>
      <c r="AR388" s="13">
        <f t="shared" si="308"/>
        <v>578.412</v>
      </c>
      <c r="AS388" s="13">
        <f t="shared" si="309"/>
        <v>395.052</v>
      </c>
      <c r="AT388" s="1">
        <f t="shared" ref="AT388:AT451" si="321">F388</f>
        <v>90</v>
      </c>
      <c r="AU388" s="1">
        <f t="shared" ref="AU388:AU451" si="322">G388</f>
        <v>28</v>
      </c>
      <c r="AV388" s="1" t="str">
        <f>IF(AT388=85,"172",IF(AT388=95,"202",IF(AT388=90,"195",IF(AT388=100,"205"))))</f>
        <v>195</v>
      </c>
      <c r="AW388" s="1">
        <f t="shared" ref="AW388:AW451" si="323">AU388*AV388</f>
        <v>5460</v>
      </c>
      <c r="AX388" s="1">
        <f t="shared" ref="AX388:AX451" si="324">H388</f>
        <v>90</v>
      </c>
      <c r="AY388" s="1">
        <f t="shared" ref="AY388:AY451" si="325">I388</f>
        <v>27</v>
      </c>
      <c r="AZ388" s="1" t="str">
        <f>IF(AX388=80,"218",IF(AX388=85,"202.5",IF(AX388=90,"227.5")))</f>
        <v>227.5</v>
      </c>
      <c r="BA388" s="1">
        <f t="shared" ref="BA388:BA451" si="326">AZ388*AY388</f>
        <v>6142.5</v>
      </c>
      <c r="BB388" s="1">
        <f t="shared" ref="BB388:BB451" si="327">BA388+AW388</f>
        <v>11602.5</v>
      </c>
      <c r="BC388" s="1">
        <f t="shared" ref="BC388:BC451" si="328">J388</f>
        <v>63</v>
      </c>
      <c r="BE388" s="1" t="str">
        <f t="shared" ref="BE388:BE451" si="329">IF(BC388=2.5,"92",IF(BC388=10,"147",IF(BC388=25,"182",IF(BC388=63,"320",IF(BC388=107,"491",IF(BC388=160,"520",IF(BC388=200,"600")))))))</f>
        <v>320</v>
      </c>
      <c r="BI388" s="1">
        <f t="shared" ref="BI388:BI451" si="330">BE388+BB388+AC388</f>
        <v>25073</v>
      </c>
      <c r="BJ388" s="1">
        <f t="shared" ref="BJ388:BJ451" si="331">BE388+BB388+AD388</f>
        <v>25468.052</v>
      </c>
      <c r="BK388" s="1">
        <f t="shared" ref="BK388:BK451" si="332">BE388+BB388+AE388</f>
        <v>25651.412</v>
      </c>
      <c r="BM388" s="1" t="e">
        <f>BI388*#REF!*BL388/1000</f>
        <v>#REF!</v>
      </c>
      <c r="BN388" s="1" t="e">
        <f>BJ388*#REF!*BL388/1000</f>
        <v>#REF!</v>
      </c>
      <c r="BO388" s="1" t="e">
        <f>BK388*#REF!*BL388/1000</f>
        <v>#REF!</v>
      </c>
      <c r="BR388" s="1">
        <f t="shared" ref="BR388:BR451" si="333">BI388*BP388*BQ388/1000</f>
        <v>0</v>
      </c>
      <c r="BS388" s="1">
        <f t="shared" ref="BS388:BS451" si="334">BJ388*BP388*BQ388/1000</f>
        <v>0</v>
      </c>
      <c r="BT388" s="1">
        <f t="shared" ref="BT388:BT451" si="335">BK388*BP388*BQ388/1000</f>
        <v>0</v>
      </c>
    </row>
    <row r="389" spans="1:72">
      <c r="A389" s="1">
        <v>386</v>
      </c>
      <c r="B389" s="8" t="s">
        <v>94</v>
      </c>
      <c r="D389" s="1">
        <v>7240</v>
      </c>
      <c r="F389" s="1">
        <v>90</v>
      </c>
      <c r="G389" s="1">
        <v>28</v>
      </c>
      <c r="H389" s="1">
        <v>90</v>
      </c>
      <c r="I389" s="1">
        <v>27</v>
      </c>
      <c r="J389" s="1">
        <v>63</v>
      </c>
      <c r="K389" s="1">
        <f t="shared" si="314"/>
        <v>11602.5</v>
      </c>
      <c r="L389" s="1">
        <f t="shared" si="315"/>
        <v>26612.5</v>
      </c>
      <c r="M389" s="1">
        <f t="shared" si="316"/>
        <v>27007.552</v>
      </c>
      <c r="N389" s="1">
        <f t="shared" si="317"/>
        <v>27190.912</v>
      </c>
      <c r="O389" s="1">
        <f t="shared" si="307"/>
        <v>9540</v>
      </c>
      <c r="P389" s="1">
        <v>2900</v>
      </c>
      <c r="Q389" s="1">
        <v>2400</v>
      </c>
      <c r="R389" s="11" t="s">
        <v>78</v>
      </c>
      <c r="S389" s="13">
        <v>3458</v>
      </c>
      <c r="T389" s="13">
        <v>2867</v>
      </c>
      <c r="U389" s="13">
        <v>2652</v>
      </c>
      <c r="V389" s="14">
        <f t="shared" si="266"/>
        <v>8977</v>
      </c>
      <c r="W389" s="13">
        <v>2000</v>
      </c>
      <c r="X389" s="13">
        <f>380/2</f>
        <v>190</v>
      </c>
      <c r="Y389" s="13">
        <v>247</v>
      </c>
      <c r="Z389" s="13">
        <v>80</v>
      </c>
      <c r="AA389" s="11">
        <f t="shared" si="312"/>
        <v>7240</v>
      </c>
      <c r="AB389" s="12">
        <f t="shared" ref="AB389:AB452" si="336">AA389*X389/1000+Z389+810/1000*X389</f>
        <v>1609.5</v>
      </c>
      <c r="AC389" s="18">
        <f t="shared" si="318"/>
        <v>14690</v>
      </c>
      <c r="AD389" s="17">
        <f t="shared" si="319"/>
        <v>15085.052</v>
      </c>
      <c r="AE389" s="17">
        <f t="shared" si="320"/>
        <v>15268.412</v>
      </c>
      <c r="AF389" s="19">
        <v>55</v>
      </c>
      <c r="AG389" s="13">
        <v>24</v>
      </c>
      <c r="AH389" s="13">
        <v>25</v>
      </c>
      <c r="AI389" s="13">
        <v>8</v>
      </c>
      <c r="AJ389" s="21">
        <v>50</v>
      </c>
      <c r="AK389" s="21">
        <v>4</v>
      </c>
      <c r="AL389" s="21">
        <v>2.5</v>
      </c>
      <c r="AM389" s="21">
        <v>4.2</v>
      </c>
      <c r="AN389" s="13">
        <v>3.4</v>
      </c>
      <c r="AO389" s="13">
        <v>5</v>
      </c>
      <c r="AP389" s="13">
        <v>35</v>
      </c>
      <c r="AQ389" s="11">
        <f t="shared" si="313"/>
        <v>7240</v>
      </c>
      <c r="AR389" s="13">
        <f t="shared" ref="AR389:AR452" si="337">(AQ389+1600)/1000*AN389*2+AF389+AG389+AH389+AI389+AJ389+AK389+AL389+AM389+AO389+AP389+(AQ389+400)/1000*10*4</f>
        <v>578.412</v>
      </c>
      <c r="AS389" s="13">
        <f t="shared" ref="AS389:AS452" si="338">(AQ389+1600)/1000*AN389*2+AF389+AG389+AH389+AI389+AJ389+AK389+AL389+AM389+AO389+AP389+(AQ389+400)/1000*4*4</f>
        <v>395.052</v>
      </c>
      <c r="AT389" s="1">
        <f t="shared" si="321"/>
        <v>90</v>
      </c>
      <c r="AU389" s="1">
        <f t="shared" si="322"/>
        <v>28</v>
      </c>
      <c r="AV389" s="1" t="str">
        <f t="shared" ref="AV389:AV452" si="339">IF(AT389=85,"172",IF(AT389=95,"202",IF(AT389=90,"195",IF(AT389=100,"205"))))</f>
        <v>195</v>
      </c>
      <c r="AW389" s="1">
        <f t="shared" si="323"/>
        <v>5460</v>
      </c>
      <c r="AX389" s="1">
        <f t="shared" si="324"/>
        <v>90</v>
      </c>
      <c r="AY389" s="1">
        <f t="shared" si="325"/>
        <v>27</v>
      </c>
      <c r="AZ389" s="1" t="str">
        <f t="shared" ref="AZ389:AZ452" si="340">IF(AX389=80,"218",IF(AX389=85,"202.5",IF(AX389=90,"227.5")))</f>
        <v>227.5</v>
      </c>
      <c r="BA389" s="1">
        <f t="shared" si="326"/>
        <v>6142.5</v>
      </c>
      <c r="BB389" s="1">
        <f t="shared" si="327"/>
        <v>11602.5</v>
      </c>
      <c r="BC389" s="1">
        <f t="shared" si="328"/>
        <v>63</v>
      </c>
      <c r="BE389" s="1" t="str">
        <f t="shared" si="329"/>
        <v>320</v>
      </c>
      <c r="BI389" s="1">
        <f t="shared" si="330"/>
        <v>26612.5</v>
      </c>
      <c r="BJ389" s="1">
        <f t="shared" si="331"/>
        <v>27007.552</v>
      </c>
      <c r="BK389" s="1">
        <f t="shared" si="332"/>
        <v>27190.912</v>
      </c>
      <c r="BM389" s="1" t="e">
        <f>BI389*#REF!*BL389/1000</f>
        <v>#REF!</v>
      </c>
      <c r="BN389" s="1" t="e">
        <f>BJ389*#REF!*BL389/1000</f>
        <v>#REF!</v>
      </c>
      <c r="BO389" s="1" t="e">
        <f>BK389*#REF!*BL389/1000</f>
        <v>#REF!</v>
      </c>
      <c r="BR389" s="1">
        <f t="shared" si="333"/>
        <v>0</v>
      </c>
      <c r="BS389" s="1">
        <f t="shared" si="334"/>
        <v>0</v>
      </c>
      <c r="BT389" s="1">
        <f t="shared" si="335"/>
        <v>0</v>
      </c>
    </row>
    <row r="390" spans="1:72">
      <c r="A390" s="1">
        <v>387</v>
      </c>
      <c r="B390" s="8" t="s">
        <v>94</v>
      </c>
      <c r="D390" s="1">
        <v>7240</v>
      </c>
      <c r="F390" s="1">
        <v>90</v>
      </c>
      <c r="G390" s="1">
        <v>28</v>
      </c>
      <c r="H390" s="1">
        <v>90</v>
      </c>
      <c r="I390" s="1">
        <v>27</v>
      </c>
      <c r="J390" s="1">
        <v>63</v>
      </c>
      <c r="K390" s="1">
        <f t="shared" si="314"/>
        <v>11602.5</v>
      </c>
      <c r="L390" s="1">
        <f t="shared" si="315"/>
        <v>26980.5</v>
      </c>
      <c r="M390" s="1">
        <f t="shared" si="316"/>
        <v>27375.552</v>
      </c>
      <c r="N390" s="1">
        <f t="shared" si="317"/>
        <v>27558.912</v>
      </c>
      <c r="O390" s="1">
        <f t="shared" si="307"/>
        <v>9540</v>
      </c>
      <c r="P390" s="1">
        <v>2900</v>
      </c>
      <c r="Q390" s="1">
        <v>2400</v>
      </c>
      <c r="R390" s="11" t="s">
        <v>80</v>
      </c>
      <c r="S390" s="13">
        <v>3458</v>
      </c>
      <c r="T390" s="13">
        <v>2867</v>
      </c>
      <c r="U390" s="13">
        <v>2652</v>
      </c>
      <c r="V390" s="14">
        <f t="shared" si="266"/>
        <v>8977</v>
      </c>
      <c r="W390" s="13">
        <f>1184*2</f>
        <v>2368</v>
      </c>
      <c r="X390" s="13">
        <f>380/2</f>
        <v>190</v>
      </c>
      <c r="Y390" s="13">
        <v>247</v>
      </c>
      <c r="Z390" s="13">
        <v>80</v>
      </c>
      <c r="AA390" s="11">
        <f t="shared" si="312"/>
        <v>7240</v>
      </c>
      <c r="AB390" s="12">
        <f t="shared" si="336"/>
        <v>1609.5</v>
      </c>
      <c r="AC390" s="18">
        <f t="shared" si="318"/>
        <v>15058</v>
      </c>
      <c r="AD390" s="17">
        <f t="shared" si="319"/>
        <v>15453.052</v>
      </c>
      <c r="AE390" s="17">
        <f t="shared" si="320"/>
        <v>15636.412</v>
      </c>
      <c r="AF390" s="19">
        <v>55</v>
      </c>
      <c r="AG390" s="13">
        <v>24</v>
      </c>
      <c r="AH390" s="13">
        <v>25</v>
      </c>
      <c r="AI390" s="13">
        <v>8</v>
      </c>
      <c r="AJ390" s="21">
        <v>50</v>
      </c>
      <c r="AK390" s="21">
        <v>4</v>
      </c>
      <c r="AL390" s="21">
        <v>2.5</v>
      </c>
      <c r="AM390" s="21">
        <v>4.2</v>
      </c>
      <c r="AN390" s="13">
        <v>3.4</v>
      </c>
      <c r="AO390" s="13">
        <v>5</v>
      </c>
      <c r="AP390" s="13">
        <v>35</v>
      </c>
      <c r="AQ390" s="11">
        <f t="shared" si="313"/>
        <v>7240</v>
      </c>
      <c r="AR390" s="13">
        <f t="shared" si="337"/>
        <v>578.412</v>
      </c>
      <c r="AS390" s="13">
        <f t="shared" si="338"/>
        <v>395.052</v>
      </c>
      <c r="AT390" s="1">
        <f t="shared" si="321"/>
        <v>90</v>
      </c>
      <c r="AU390" s="1">
        <f t="shared" si="322"/>
        <v>28</v>
      </c>
      <c r="AV390" s="1" t="str">
        <f t="shared" si="339"/>
        <v>195</v>
      </c>
      <c r="AW390" s="1">
        <f t="shared" si="323"/>
        <v>5460</v>
      </c>
      <c r="AX390" s="1">
        <f t="shared" si="324"/>
        <v>90</v>
      </c>
      <c r="AY390" s="1">
        <f t="shared" si="325"/>
        <v>27</v>
      </c>
      <c r="AZ390" s="1" t="str">
        <f t="shared" si="340"/>
        <v>227.5</v>
      </c>
      <c r="BA390" s="1">
        <f t="shared" si="326"/>
        <v>6142.5</v>
      </c>
      <c r="BB390" s="1">
        <f t="shared" si="327"/>
        <v>11602.5</v>
      </c>
      <c r="BC390" s="1">
        <f t="shared" si="328"/>
        <v>63</v>
      </c>
      <c r="BE390" s="1" t="str">
        <f t="shared" si="329"/>
        <v>320</v>
      </c>
      <c r="BI390" s="1">
        <f t="shared" si="330"/>
        <v>26980.5</v>
      </c>
      <c r="BJ390" s="1">
        <f t="shared" si="331"/>
        <v>27375.552</v>
      </c>
      <c r="BK390" s="1">
        <f t="shared" si="332"/>
        <v>27558.912</v>
      </c>
      <c r="BM390" s="1" t="e">
        <f>BI390*#REF!*BL390/1000</f>
        <v>#REF!</v>
      </c>
      <c r="BN390" s="1" t="e">
        <f>BJ390*#REF!*BL390/1000</f>
        <v>#REF!</v>
      </c>
      <c r="BO390" s="1" t="e">
        <f>BK390*#REF!*BL390/1000</f>
        <v>#REF!</v>
      </c>
      <c r="BR390" s="1">
        <f t="shared" si="333"/>
        <v>0</v>
      </c>
      <c r="BS390" s="1">
        <f t="shared" si="334"/>
        <v>0</v>
      </c>
      <c r="BT390" s="1">
        <f t="shared" si="335"/>
        <v>0</v>
      </c>
    </row>
    <row r="391" spans="1:72">
      <c r="A391" s="1">
        <v>388</v>
      </c>
      <c r="B391" s="8" t="s">
        <v>94</v>
      </c>
      <c r="D391" s="1">
        <v>7240</v>
      </c>
      <c r="F391" s="1">
        <v>90</v>
      </c>
      <c r="G391" s="1">
        <v>28</v>
      </c>
      <c r="H391" s="1">
        <v>90</v>
      </c>
      <c r="I391" s="1">
        <v>27</v>
      </c>
      <c r="J391" s="1">
        <v>160</v>
      </c>
      <c r="K391" s="1">
        <f t="shared" si="314"/>
        <v>11602.5</v>
      </c>
      <c r="L391" s="1">
        <f t="shared" si="315"/>
        <v>28052.5</v>
      </c>
      <c r="M391" s="1">
        <f t="shared" si="316"/>
        <v>28447.552</v>
      </c>
      <c r="N391" s="1">
        <f t="shared" si="317"/>
        <v>28630.912</v>
      </c>
      <c r="O391" s="1">
        <f t="shared" si="307"/>
        <v>9540</v>
      </c>
      <c r="P391" s="1">
        <v>2900</v>
      </c>
      <c r="Q391" s="1">
        <v>2400</v>
      </c>
      <c r="R391" s="11" t="s">
        <v>89</v>
      </c>
      <c r="S391" s="13">
        <v>3458</v>
      </c>
      <c r="T391" s="13">
        <v>2867</v>
      </c>
      <c r="U391" s="13">
        <v>2652</v>
      </c>
      <c r="V391" s="14">
        <f t="shared" si="266"/>
        <v>8977</v>
      </c>
      <c r="W391" s="13">
        <f>1620*2</f>
        <v>3240</v>
      </c>
      <c r="X391" s="13">
        <f>380/2</f>
        <v>190</v>
      </c>
      <c r="Y391" s="13">
        <v>247</v>
      </c>
      <c r="Z391" s="13">
        <v>80</v>
      </c>
      <c r="AA391" s="11">
        <f t="shared" si="312"/>
        <v>7240</v>
      </c>
      <c r="AB391" s="12">
        <f t="shared" si="336"/>
        <v>1609.5</v>
      </c>
      <c r="AC391" s="18">
        <f t="shared" si="318"/>
        <v>15930</v>
      </c>
      <c r="AD391" s="17">
        <f t="shared" si="319"/>
        <v>16325.052</v>
      </c>
      <c r="AE391" s="17">
        <f t="shared" si="320"/>
        <v>16508.412</v>
      </c>
      <c r="AF391" s="19">
        <v>55</v>
      </c>
      <c r="AG391" s="13">
        <v>24</v>
      </c>
      <c r="AH391" s="13">
        <v>25</v>
      </c>
      <c r="AI391" s="13">
        <v>8</v>
      </c>
      <c r="AJ391" s="21">
        <v>50</v>
      </c>
      <c r="AK391" s="21">
        <v>4</v>
      </c>
      <c r="AL391" s="21">
        <v>2.5</v>
      </c>
      <c r="AM391" s="21">
        <v>4.2</v>
      </c>
      <c r="AN391" s="13">
        <v>3.4</v>
      </c>
      <c r="AO391" s="13">
        <v>5</v>
      </c>
      <c r="AP391" s="13">
        <v>35</v>
      </c>
      <c r="AQ391" s="11">
        <f t="shared" si="313"/>
        <v>7240</v>
      </c>
      <c r="AR391" s="13">
        <f t="shared" si="337"/>
        <v>578.412</v>
      </c>
      <c r="AS391" s="13">
        <f t="shared" si="338"/>
        <v>395.052</v>
      </c>
      <c r="AT391" s="1">
        <f t="shared" si="321"/>
        <v>90</v>
      </c>
      <c r="AU391" s="1">
        <f t="shared" si="322"/>
        <v>28</v>
      </c>
      <c r="AV391" s="1" t="str">
        <f t="shared" si="339"/>
        <v>195</v>
      </c>
      <c r="AW391" s="1">
        <f t="shared" si="323"/>
        <v>5460</v>
      </c>
      <c r="AX391" s="1">
        <f t="shared" si="324"/>
        <v>90</v>
      </c>
      <c r="AY391" s="1">
        <f t="shared" si="325"/>
        <v>27</v>
      </c>
      <c r="AZ391" s="1" t="str">
        <f t="shared" si="340"/>
        <v>227.5</v>
      </c>
      <c r="BA391" s="1">
        <f t="shared" si="326"/>
        <v>6142.5</v>
      </c>
      <c r="BB391" s="1">
        <f t="shared" si="327"/>
        <v>11602.5</v>
      </c>
      <c r="BC391" s="1">
        <f t="shared" si="328"/>
        <v>160</v>
      </c>
      <c r="BE391" s="1" t="str">
        <f t="shared" si="329"/>
        <v>520</v>
      </c>
      <c r="BI391" s="1">
        <f t="shared" si="330"/>
        <v>28052.5</v>
      </c>
      <c r="BJ391" s="1">
        <f t="shared" si="331"/>
        <v>28447.552</v>
      </c>
      <c r="BK391" s="1">
        <f t="shared" si="332"/>
        <v>28630.912</v>
      </c>
      <c r="BM391" s="1" t="e">
        <f>BI391*#REF!*BL391/1000</f>
        <v>#REF!</v>
      </c>
      <c r="BN391" s="1" t="e">
        <f>BJ391*#REF!*BL391/1000</f>
        <v>#REF!</v>
      </c>
      <c r="BO391" s="1" t="e">
        <f>BK391*#REF!*BL391/1000</f>
        <v>#REF!</v>
      </c>
      <c r="BR391" s="1">
        <f t="shared" si="333"/>
        <v>0</v>
      </c>
      <c r="BS391" s="1">
        <f t="shared" si="334"/>
        <v>0</v>
      </c>
      <c r="BT391" s="1">
        <f t="shared" si="335"/>
        <v>0</v>
      </c>
    </row>
    <row r="392" spans="1:72">
      <c r="A392" s="1">
        <v>389</v>
      </c>
      <c r="B392" s="8" t="s">
        <v>94</v>
      </c>
      <c r="D392" s="1">
        <v>7240</v>
      </c>
      <c r="F392" s="1">
        <v>90</v>
      </c>
      <c r="G392" s="1">
        <v>28</v>
      </c>
      <c r="H392" s="1">
        <v>90</v>
      </c>
      <c r="I392" s="1">
        <v>27</v>
      </c>
      <c r="J392" s="1">
        <v>160</v>
      </c>
      <c r="K392" s="1">
        <f t="shared" si="314"/>
        <v>11602.5</v>
      </c>
      <c r="L392" s="1">
        <f t="shared" si="315"/>
        <v>28272.5</v>
      </c>
      <c r="M392" s="1">
        <f t="shared" si="316"/>
        <v>28667.552</v>
      </c>
      <c r="N392" s="1">
        <f t="shared" si="317"/>
        <v>28850.912</v>
      </c>
      <c r="O392" s="1">
        <f t="shared" si="307"/>
        <v>9540</v>
      </c>
      <c r="P392" s="1">
        <v>2900</v>
      </c>
      <c r="Q392" s="1">
        <v>2400</v>
      </c>
      <c r="R392" s="11" t="s">
        <v>90</v>
      </c>
      <c r="S392" s="13">
        <v>3458</v>
      </c>
      <c r="T392" s="13">
        <v>2867</v>
      </c>
      <c r="U392" s="13">
        <v>2652</v>
      </c>
      <c r="V392" s="14">
        <f t="shared" si="266"/>
        <v>8977</v>
      </c>
      <c r="W392" s="13">
        <f>1730*2</f>
        <v>3460</v>
      </c>
      <c r="X392" s="13">
        <f>380/2</f>
        <v>190</v>
      </c>
      <c r="Y392" s="13">
        <v>247</v>
      </c>
      <c r="Z392" s="13">
        <v>80</v>
      </c>
      <c r="AA392" s="11">
        <f t="shared" si="312"/>
        <v>7240</v>
      </c>
      <c r="AB392" s="12">
        <f t="shared" si="336"/>
        <v>1609.5</v>
      </c>
      <c r="AC392" s="18">
        <f t="shared" si="318"/>
        <v>16150</v>
      </c>
      <c r="AD392" s="17">
        <f t="shared" si="319"/>
        <v>16545.052</v>
      </c>
      <c r="AE392" s="17">
        <f t="shared" si="320"/>
        <v>16728.412</v>
      </c>
      <c r="AF392" s="19">
        <v>55</v>
      </c>
      <c r="AG392" s="13">
        <v>24</v>
      </c>
      <c r="AH392" s="13">
        <v>25</v>
      </c>
      <c r="AI392" s="13">
        <v>8</v>
      </c>
      <c r="AJ392" s="21">
        <v>50</v>
      </c>
      <c r="AK392" s="21">
        <v>4</v>
      </c>
      <c r="AL392" s="21">
        <v>2.5</v>
      </c>
      <c r="AM392" s="21">
        <v>4.2</v>
      </c>
      <c r="AN392" s="13">
        <v>3.4</v>
      </c>
      <c r="AO392" s="13">
        <v>5</v>
      </c>
      <c r="AP392" s="13">
        <v>35</v>
      </c>
      <c r="AQ392" s="11">
        <f t="shared" si="313"/>
        <v>7240</v>
      </c>
      <c r="AR392" s="13">
        <f t="shared" si="337"/>
        <v>578.412</v>
      </c>
      <c r="AS392" s="13">
        <f t="shared" si="338"/>
        <v>395.052</v>
      </c>
      <c r="AT392" s="1">
        <f t="shared" si="321"/>
        <v>90</v>
      </c>
      <c r="AU392" s="1">
        <f t="shared" si="322"/>
        <v>28</v>
      </c>
      <c r="AV392" s="1" t="str">
        <f t="shared" si="339"/>
        <v>195</v>
      </c>
      <c r="AW392" s="1">
        <f t="shared" si="323"/>
        <v>5460</v>
      </c>
      <c r="AX392" s="1">
        <f t="shared" si="324"/>
        <v>90</v>
      </c>
      <c r="AY392" s="1">
        <f t="shared" si="325"/>
        <v>27</v>
      </c>
      <c r="AZ392" s="1" t="str">
        <f t="shared" si="340"/>
        <v>227.5</v>
      </c>
      <c r="BA392" s="1">
        <f t="shared" si="326"/>
        <v>6142.5</v>
      </c>
      <c r="BB392" s="1">
        <f t="shared" si="327"/>
        <v>11602.5</v>
      </c>
      <c r="BC392" s="1">
        <f t="shared" si="328"/>
        <v>160</v>
      </c>
      <c r="BE392" s="1" t="str">
        <f t="shared" si="329"/>
        <v>520</v>
      </c>
      <c r="BI392" s="1">
        <f t="shared" si="330"/>
        <v>28272.5</v>
      </c>
      <c r="BJ392" s="1">
        <f t="shared" si="331"/>
        <v>28667.552</v>
      </c>
      <c r="BK392" s="1">
        <f t="shared" si="332"/>
        <v>28850.912</v>
      </c>
      <c r="BM392" s="1" t="e">
        <f>BI392*#REF!*BL392/1000</f>
        <v>#REF!</v>
      </c>
      <c r="BN392" s="1" t="e">
        <f>BJ392*#REF!*BL392/1000</f>
        <v>#REF!</v>
      </c>
      <c r="BO392" s="1" t="e">
        <f>BK392*#REF!*BL392/1000</f>
        <v>#REF!</v>
      </c>
      <c r="BR392" s="1">
        <f t="shared" si="333"/>
        <v>0</v>
      </c>
      <c r="BS392" s="1">
        <f t="shared" si="334"/>
        <v>0</v>
      </c>
      <c r="BT392" s="1">
        <f t="shared" si="335"/>
        <v>0</v>
      </c>
    </row>
    <row r="393" spans="1:72">
      <c r="A393" s="1">
        <v>390</v>
      </c>
      <c r="B393" s="8" t="s">
        <v>94</v>
      </c>
      <c r="D393" s="1">
        <v>7240</v>
      </c>
      <c r="F393" s="1">
        <v>90</v>
      </c>
      <c r="G393" s="1">
        <v>28</v>
      </c>
      <c r="H393" s="1">
        <v>90</v>
      </c>
      <c r="I393" s="1">
        <v>27</v>
      </c>
      <c r="J393" s="1">
        <v>63</v>
      </c>
      <c r="K393" s="1">
        <f t="shared" si="314"/>
        <v>11602.5</v>
      </c>
      <c r="L393" s="1">
        <f t="shared" si="315"/>
        <v>28856.5</v>
      </c>
      <c r="M393" s="1">
        <f t="shared" si="316"/>
        <v>29251.552</v>
      </c>
      <c r="N393" s="1">
        <f t="shared" si="317"/>
        <v>29434.912</v>
      </c>
      <c r="O393" s="1">
        <f t="shared" si="307"/>
        <v>9540</v>
      </c>
      <c r="P393" s="1">
        <v>2900</v>
      </c>
      <c r="Q393" s="1">
        <v>2400</v>
      </c>
      <c r="R393" s="11" t="s">
        <v>83</v>
      </c>
      <c r="S393" s="13">
        <v>4003</v>
      </c>
      <c r="T393" s="13">
        <v>3330</v>
      </c>
      <c r="U393" s="13">
        <v>2927</v>
      </c>
      <c r="V393" s="14">
        <f t="shared" si="266"/>
        <v>10260</v>
      </c>
      <c r="W393" s="13">
        <v>2800</v>
      </c>
      <c r="X393" s="13">
        <v>200</v>
      </c>
      <c r="Y393" s="13">
        <v>247</v>
      </c>
      <c r="Z393" s="13">
        <v>80</v>
      </c>
      <c r="AA393" s="11">
        <f t="shared" si="312"/>
        <v>7240</v>
      </c>
      <c r="AB393" s="12">
        <f t="shared" si="336"/>
        <v>1690</v>
      </c>
      <c r="AC393" s="18">
        <f t="shared" si="318"/>
        <v>16934</v>
      </c>
      <c r="AD393" s="17">
        <f t="shared" si="319"/>
        <v>17329.052</v>
      </c>
      <c r="AE393" s="17">
        <f t="shared" si="320"/>
        <v>17512.412</v>
      </c>
      <c r="AF393" s="19">
        <v>55</v>
      </c>
      <c r="AG393" s="13">
        <v>24</v>
      </c>
      <c r="AH393" s="13">
        <v>25</v>
      </c>
      <c r="AI393" s="13">
        <v>8</v>
      </c>
      <c r="AJ393" s="21">
        <v>50</v>
      </c>
      <c r="AK393" s="21">
        <v>4</v>
      </c>
      <c r="AL393" s="21">
        <v>2.5</v>
      </c>
      <c r="AM393" s="21">
        <v>4.2</v>
      </c>
      <c r="AN393" s="13">
        <v>3.4</v>
      </c>
      <c r="AO393" s="13">
        <v>5</v>
      </c>
      <c r="AP393" s="13">
        <v>35</v>
      </c>
      <c r="AQ393" s="11">
        <f t="shared" si="313"/>
        <v>7240</v>
      </c>
      <c r="AR393" s="13">
        <f t="shared" si="337"/>
        <v>578.412</v>
      </c>
      <c r="AS393" s="13">
        <f t="shared" si="338"/>
        <v>395.052</v>
      </c>
      <c r="AT393" s="1">
        <f t="shared" si="321"/>
        <v>90</v>
      </c>
      <c r="AU393" s="1">
        <f t="shared" si="322"/>
        <v>28</v>
      </c>
      <c r="AV393" s="1" t="str">
        <f t="shared" si="339"/>
        <v>195</v>
      </c>
      <c r="AW393" s="1">
        <f t="shared" si="323"/>
        <v>5460</v>
      </c>
      <c r="AX393" s="1">
        <f t="shared" si="324"/>
        <v>90</v>
      </c>
      <c r="AY393" s="1">
        <f t="shared" si="325"/>
        <v>27</v>
      </c>
      <c r="AZ393" s="1" t="str">
        <f t="shared" si="340"/>
        <v>227.5</v>
      </c>
      <c r="BA393" s="1">
        <f t="shared" si="326"/>
        <v>6142.5</v>
      </c>
      <c r="BB393" s="1">
        <f t="shared" si="327"/>
        <v>11602.5</v>
      </c>
      <c r="BC393" s="1">
        <f t="shared" si="328"/>
        <v>63</v>
      </c>
      <c r="BE393" s="1" t="str">
        <f t="shared" si="329"/>
        <v>320</v>
      </c>
      <c r="BI393" s="1">
        <f t="shared" si="330"/>
        <v>28856.5</v>
      </c>
      <c r="BJ393" s="1">
        <f t="shared" si="331"/>
        <v>29251.552</v>
      </c>
      <c r="BK393" s="1">
        <f t="shared" si="332"/>
        <v>29434.912</v>
      </c>
      <c r="BM393" s="1" t="e">
        <f>BI393*#REF!*BL393/1000</f>
        <v>#REF!</v>
      </c>
      <c r="BN393" s="1" t="e">
        <f>BJ393*#REF!*BL393/1000</f>
        <v>#REF!</v>
      </c>
      <c r="BO393" s="1" t="e">
        <f>BK393*#REF!*BL393/1000</f>
        <v>#REF!</v>
      </c>
      <c r="BR393" s="1">
        <f t="shared" si="333"/>
        <v>0</v>
      </c>
      <c r="BS393" s="1">
        <f t="shared" si="334"/>
        <v>0</v>
      </c>
      <c r="BT393" s="1">
        <f t="shared" si="335"/>
        <v>0</v>
      </c>
    </row>
    <row r="394" spans="1:72">
      <c r="A394" s="1">
        <v>391</v>
      </c>
      <c r="B394" s="8" t="s">
        <v>94</v>
      </c>
      <c r="D394" s="1">
        <v>7240</v>
      </c>
      <c r="F394" s="1">
        <v>90</v>
      </c>
      <c r="G394" s="1">
        <v>28</v>
      </c>
      <c r="H394" s="1">
        <v>90</v>
      </c>
      <c r="I394" s="1">
        <v>27</v>
      </c>
      <c r="J394" s="1">
        <v>160</v>
      </c>
      <c r="K394" s="1">
        <f t="shared" si="314"/>
        <v>11602.5</v>
      </c>
      <c r="L394" s="1">
        <f t="shared" si="315"/>
        <v>30624.5</v>
      </c>
      <c r="M394" s="1">
        <f t="shared" si="316"/>
        <v>31019.552</v>
      </c>
      <c r="N394" s="1">
        <f t="shared" si="317"/>
        <v>31202.912</v>
      </c>
      <c r="O394" s="1">
        <f t="shared" si="307"/>
        <v>9540</v>
      </c>
      <c r="P394" s="1">
        <v>2900</v>
      </c>
      <c r="Q394" s="1">
        <v>2400</v>
      </c>
      <c r="R394" s="11" t="s">
        <v>87</v>
      </c>
      <c r="S394" s="13">
        <v>4003</v>
      </c>
      <c r="T394" s="13">
        <v>3330</v>
      </c>
      <c r="U394" s="13">
        <v>2927</v>
      </c>
      <c r="V394" s="14">
        <f t="shared" si="266"/>
        <v>10260</v>
      </c>
      <c r="W394" s="13">
        <f>2184*2</f>
        <v>4368</v>
      </c>
      <c r="X394" s="13">
        <v>200</v>
      </c>
      <c r="Y394" s="13">
        <v>247</v>
      </c>
      <c r="Z394" s="13">
        <v>80</v>
      </c>
      <c r="AA394" s="11">
        <f t="shared" si="312"/>
        <v>7240</v>
      </c>
      <c r="AB394" s="12">
        <f t="shared" si="336"/>
        <v>1690</v>
      </c>
      <c r="AC394" s="18">
        <f t="shared" si="318"/>
        <v>18502</v>
      </c>
      <c r="AD394" s="17">
        <f t="shared" si="319"/>
        <v>18897.052</v>
      </c>
      <c r="AE394" s="17">
        <f t="shared" si="320"/>
        <v>19080.412</v>
      </c>
      <c r="AF394" s="19">
        <v>55</v>
      </c>
      <c r="AG394" s="13">
        <v>24</v>
      </c>
      <c r="AH394" s="13">
        <v>25</v>
      </c>
      <c r="AI394" s="13">
        <v>8</v>
      </c>
      <c r="AJ394" s="21">
        <v>50</v>
      </c>
      <c r="AK394" s="21">
        <v>4</v>
      </c>
      <c r="AL394" s="21">
        <v>2.5</v>
      </c>
      <c r="AM394" s="21">
        <v>4.2</v>
      </c>
      <c r="AN394" s="13">
        <v>3.4</v>
      </c>
      <c r="AO394" s="13">
        <v>5</v>
      </c>
      <c r="AP394" s="13">
        <v>35</v>
      </c>
      <c r="AQ394" s="11">
        <f t="shared" si="313"/>
        <v>7240</v>
      </c>
      <c r="AR394" s="13">
        <f t="shared" si="337"/>
        <v>578.412</v>
      </c>
      <c r="AS394" s="13">
        <f t="shared" si="338"/>
        <v>395.052</v>
      </c>
      <c r="AT394" s="1">
        <f t="shared" si="321"/>
        <v>90</v>
      </c>
      <c r="AU394" s="1">
        <f t="shared" si="322"/>
        <v>28</v>
      </c>
      <c r="AV394" s="1" t="str">
        <f t="shared" si="339"/>
        <v>195</v>
      </c>
      <c r="AW394" s="1">
        <f t="shared" si="323"/>
        <v>5460</v>
      </c>
      <c r="AX394" s="1">
        <f t="shared" si="324"/>
        <v>90</v>
      </c>
      <c r="AY394" s="1">
        <f t="shared" si="325"/>
        <v>27</v>
      </c>
      <c r="AZ394" s="1" t="str">
        <f t="shared" si="340"/>
        <v>227.5</v>
      </c>
      <c r="BA394" s="1">
        <f t="shared" si="326"/>
        <v>6142.5</v>
      </c>
      <c r="BB394" s="1">
        <f t="shared" si="327"/>
        <v>11602.5</v>
      </c>
      <c r="BC394" s="1">
        <f t="shared" si="328"/>
        <v>160</v>
      </c>
      <c r="BE394" s="1" t="str">
        <f t="shared" si="329"/>
        <v>520</v>
      </c>
      <c r="BI394" s="1">
        <f t="shared" si="330"/>
        <v>30624.5</v>
      </c>
      <c r="BJ394" s="1">
        <f t="shared" si="331"/>
        <v>31019.552</v>
      </c>
      <c r="BK394" s="1">
        <f t="shared" si="332"/>
        <v>31202.912</v>
      </c>
      <c r="BM394" s="1" t="e">
        <f>BI394*#REF!*BL394/1000</f>
        <v>#REF!</v>
      </c>
      <c r="BN394" s="1" t="e">
        <f>BJ394*#REF!*BL394/1000</f>
        <v>#REF!</v>
      </c>
      <c r="BO394" s="1" t="e">
        <f>BK394*#REF!*BL394/1000</f>
        <v>#REF!</v>
      </c>
      <c r="BR394" s="1">
        <f t="shared" si="333"/>
        <v>0</v>
      </c>
      <c r="BS394" s="1">
        <f t="shared" si="334"/>
        <v>0</v>
      </c>
      <c r="BT394" s="1">
        <f t="shared" si="335"/>
        <v>0</v>
      </c>
    </row>
    <row r="395" spans="1:72">
      <c r="A395" s="1">
        <v>392</v>
      </c>
      <c r="B395" s="8" t="s">
        <v>94</v>
      </c>
      <c r="D395" s="1">
        <v>7240</v>
      </c>
      <c r="F395" s="1">
        <v>90</v>
      </c>
      <c r="G395" s="1">
        <v>28</v>
      </c>
      <c r="H395" s="1">
        <v>90</v>
      </c>
      <c r="I395" s="1">
        <v>27</v>
      </c>
      <c r="J395" s="1">
        <v>160</v>
      </c>
      <c r="K395" s="1">
        <f t="shared" si="314"/>
        <v>11602.5</v>
      </c>
      <c r="L395" s="1">
        <f t="shared" si="315"/>
        <v>30976.5</v>
      </c>
      <c r="M395" s="1">
        <f t="shared" si="316"/>
        <v>31371.552</v>
      </c>
      <c r="N395" s="1">
        <f t="shared" si="317"/>
        <v>31554.912</v>
      </c>
      <c r="O395" s="1">
        <f t="shared" si="307"/>
        <v>9540</v>
      </c>
      <c r="P395" s="1">
        <v>2900</v>
      </c>
      <c r="Q395" s="1">
        <v>2400</v>
      </c>
      <c r="R395" s="11" t="s">
        <v>82</v>
      </c>
      <c r="S395" s="13">
        <v>4003</v>
      </c>
      <c r="T395" s="13">
        <v>3330</v>
      </c>
      <c r="U395" s="13">
        <v>2927</v>
      </c>
      <c r="V395" s="14">
        <f t="shared" si="266"/>
        <v>10260</v>
      </c>
      <c r="W395" s="13">
        <f>2360*2</f>
        <v>4720</v>
      </c>
      <c r="X395" s="13">
        <v>200</v>
      </c>
      <c r="Y395" s="13">
        <v>247</v>
      </c>
      <c r="Z395" s="13">
        <v>80</v>
      </c>
      <c r="AA395" s="11">
        <f t="shared" si="312"/>
        <v>7240</v>
      </c>
      <c r="AB395" s="12">
        <f t="shared" si="336"/>
        <v>1690</v>
      </c>
      <c r="AC395" s="18">
        <f t="shared" si="318"/>
        <v>18854</v>
      </c>
      <c r="AD395" s="17">
        <f t="shared" si="319"/>
        <v>19249.052</v>
      </c>
      <c r="AE395" s="17">
        <f t="shared" si="320"/>
        <v>19432.412</v>
      </c>
      <c r="AF395" s="19">
        <v>55</v>
      </c>
      <c r="AG395" s="13">
        <v>24</v>
      </c>
      <c r="AH395" s="13">
        <v>25</v>
      </c>
      <c r="AI395" s="13">
        <v>8</v>
      </c>
      <c r="AJ395" s="21">
        <v>50</v>
      </c>
      <c r="AK395" s="21">
        <v>4</v>
      </c>
      <c r="AL395" s="21">
        <v>2.5</v>
      </c>
      <c r="AM395" s="21">
        <v>4.2</v>
      </c>
      <c r="AN395" s="13">
        <v>3.4</v>
      </c>
      <c r="AO395" s="13">
        <v>5</v>
      </c>
      <c r="AP395" s="13">
        <v>35</v>
      </c>
      <c r="AQ395" s="11">
        <f t="shared" si="313"/>
        <v>7240</v>
      </c>
      <c r="AR395" s="13">
        <f t="shared" si="337"/>
        <v>578.412</v>
      </c>
      <c r="AS395" s="13">
        <f t="shared" si="338"/>
        <v>395.052</v>
      </c>
      <c r="AT395" s="1">
        <f t="shared" si="321"/>
        <v>90</v>
      </c>
      <c r="AU395" s="1">
        <f t="shared" si="322"/>
        <v>28</v>
      </c>
      <c r="AV395" s="1" t="str">
        <f t="shared" si="339"/>
        <v>195</v>
      </c>
      <c r="AW395" s="1">
        <f t="shared" si="323"/>
        <v>5460</v>
      </c>
      <c r="AX395" s="1">
        <f t="shared" si="324"/>
        <v>90</v>
      </c>
      <c r="AY395" s="1">
        <f t="shared" si="325"/>
        <v>27</v>
      </c>
      <c r="AZ395" s="1" t="str">
        <f t="shared" si="340"/>
        <v>227.5</v>
      </c>
      <c r="BA395" s="1">
        <f t="shared" si="326"/>
        <v>6142.5</v>
      </c>
      <c r="BB395" s="1">
        <f t="shared" si="327"/>
        <v>11602.5</v>
      </c>
      <c r="BC395" s="1">
        <f t="shared" si="328"/>
        <v>160</v>
      </c>
      <c r="BE395" s="1" t="str">
        <f t="shared" si="329"/>
        <v>520</v>
      </c>
      <c r="BI395" s="1">
        <f t="shared" si="330"/>
        <v>30976.5</v>
      </c>
      <c r="BJ395" s="1">
        <f t="shared" si="331"/>
        <v>31371.552</v>
      </c>
      <c r="BK395" s="1">
        <f t="shared" si="332"/>
        <v>31554.912</v>
      </c>
      <c r="BM395" s="1" t="e">
        <f>BI395*#REF!*BL395/1000</f>
        <v>#REF!</v>
      </c>
      <c r="BN395" s="1" t="e">
        <f>BJ395*#REF!*BL395/1000</f>
        <v>#REF!</v>
      </c>
      <c r="BO395" s="1" t="e">
        <f>BK395*#REF!*BL395/1000</f>
        <v>#REF!</v>
      </c>
      <c r="BR395" s="1">
        <f t="shared" si="333"/>
        <v>0</v>
      </c>
      <c r="BS395" s="1">
        <f t="shared" si="334"/>
        <v>0</v>
      </c>
      <c r="BT395" s="1">
        <f t="shared" si="335"/>
        <v>0</v>
      </c>
    </row>
    <row r="396" spans="1:72">
      <c r="A396" s="1">
        <v>393</v>
      </c>
      <c r="B396" s="8" t="s">
        <v>94</v>
      </c>
      <c r="D396" s="1">
        <v>7240</v>
      </c>
      <c r="F396" s="1">
        <v>90</v>
      </c>
      <c r="G396" s="1">
        <v>28</v>
      </c>
      <c r="H396" s="1">
        <v>90</v>
      </c>
      <c r="I396" s="1">
        <v>27</v>
      </c>
      <c r="J396" s="1">
        <v>63</v>
      </c>
      <c r="K396" s="1">
        <f t="shared" si="314"/>
        <v>11602.5</v>
      </c>
      <c r="L396" s="1">
        <f t="shared" si="315"/>
        <v>33882.3</v>
      </c>
      <c r="M396" s="1">
        <f t="shared" si="316"/>
        <v>34277.352</v>
      </c>
      <c r="N396" s="1">
        <f t="shared" si="317"/>
        <v>34460.712</v>
      </c>
      <c r="O396" s="1">
        <f t="shared" si="307"/>
        <v>9540</v>
      </c>
      <c r="P396" s="1">
        <v>2900</v>
      </c>
      <c r="Q396" s="1">
        <v>2400</v>
      </c>
      <c r="R396" s="11" t="s">
        <v>95</v>
      </c>
      <c r="S396" s="13">
        <v>4870</v>
      </c>
      <c r="T396" s="13">
        <v>4700</v>
      </c>
      <c r="U396" s="13">
        <v>2927</v>
      </c>
      <c r="V396" s="14">
        <f t="shared" si="266"/>
        <v>12497</v>
      </c>
      <c r="W396" s="13">
        <f>2730*2</f>
        <v>5460</v>
      </c>
      <c r="X396" s="13">
        <v>208</v>
      </c>
      <c r="Y396" s="13">
        <v>247</v>
      </c>
      <c r="Z396" s="13">
        <v>80</v>
      </c>
      <c r="AA396" s="11">
        <f t="shared" si="312"/>
        <v>7240</v>
      </c>
      <c r="AB396" s="12">
        <f t="shared" si="336"/>
        <v>1754.4</v>
      </c>
      <c r="AC396" s="18">
        <f t="shared" si="318"/>
        <v>21959.8</v>
      </c>
      <c r="AD396" s="17">
        <f t="shared" si="319"/>
        <v>22354.852</v>
      </c>
      <c r="AE396" s="17">
        <f t="shared" si="320"/>
        <v>22538.212</v>
      </c>
      <c r="AF396" s="19">
        <v>55</v>
      </c>
      <c r="AG396" s="13">
        <v>24</v>
      </c>
      <c r="AH396" s="13">
        <v>25</v>
      </c>
      <c r="AI396" s="13">
        <v>8</v>
      </c>
      <c r="AJ396" s="21">
        <v>50</v>
      </c>
      <c r="AK396" s="21">
        <v>4</v>
      </c>
      <c r="AL396" s="21">
        <v>2.5</v>
      </c>
      <c r="AM396" s="21">
        <v>4.2</v>
      </c>
      <c r="AN396" s="13">
        <v>3.4</v>
      </c>
      <c r="AO396" s="13">
        <v>5</v>
      </c>
      <c r="AP396" s="13">
        <v>35</v>
      </c>
      <c r="AQ396" s="11">
        <f t="shared" si="313"/>
        <v>7240</v>
      </c>
      <c r="AR396" s="13">
        <f t="shared" si="337"/>
        <v>578.412</v>
      </c>
      <c r="AS396" s="13">
        <f t="shared" si="338"/>
        <v>395.052</v>
      </c>
      <c r="AT396" s="1">
        <f t="shared" si="321"/>
        <v>90</v>
      </c>
      <c r="AU396" s="1">
        <f t="shared" si="322"/>
        <v>28</v>
      </c>
      <c r="AV396" s="1" t="str">
        <f t="shared" si="339"/>
        <v>195</v>
      </c>
      <c r="AW396" s="1">
        <f t="shared" si="323"/>
        <v>5460</v>
      </c>
      <c r="AX396" s="1">
        <f t="shared" si="324"/>
        <v>90</v>
      </c>
      <c r="AY396" s="1">
        <f t="shared" si="325"/>
        <v>27</v>
      </c>
      <c r="AZ396" s="1" t="str">
        <f t="shared" si="340"/>
        <v>227.5</v>
      </c>
      <c r="BA396" s="1">
        <f t="shared" si="326"/>
        <v>6142.5</v>
      </c>
      <c r="BB396" s="1">
        <f t="shared" si="327"/>
        <v>11602.5</v>
      </c>
      <c r="BC396" s="1">
        <f t="shared" si="328"/>
        <v>63</v>
      </c>
      <c r="BE396" s="1" t="str">
        <f t="shared" si="329"/>
        <v>320</v>
      </c>
      <c r="BI396" s="1">
        <f t="shared" si="330"/>
        <v>33882.3</v>
      </c>
      <c r="BJ396" s="1">
        <f t="shared" si="331"/>
        <v>34277.352</v>
      </c>
      <c r="BK396" s="1">
        <f t="shared" si="332"/>
        <v>34460.712</v>
      </c>
      <c r="BM396" s="1" t="e">
        <f>BI396*#REF!*BL396/1000</f>
        <v>#REF!</v>
      </c>
      <c r="BN396" s="1" t="e">
        <f>BJ396*#REF!*BL396/1000</f>
        <v>#REF!</v>
      </c>
      <c r="BO396" s="1" t="e">
        <f>BK396*#REF!*BL396/1000</f>
        <v>#REF!</v>
      </c>
      <c r="BR396" s="1">
        <f t="shared" si="333"/>
        <v>0</v>
      </c>
      <c r="BS396" s="1">
        <f t="shared" si="334"/>
        <v>0</v>
      </c>
      <c r="BT396" s="1">
        <f t="shared" si="335"/>
        <v>0</v>
      </c>
    </row>
    <row r="397" spans="1:72">
      <c r="A397" s="1">
        <v>394</v>
      </c>
      <c r="B397" s="8" t="s">
        <v>94</v>
      </c>
      <c r="D397" s="1">
        <v>7240</v>
      </c>
      <c r="F397" s="1">
        <v>90</v>
      </c>
      <c r="G397" s="1">
        <v>28</v>
      </c>
      <c r="H397" s="1">
        <v>90</v>
      </c>
      <c r="I397" s="1">
        <v>27</v>
      </c>
      <c r="J397" s="1">
        <v>160</v>
      </c>
      <c r="K397" s="1">
        <f t="shared" si="314"/>
        <v>11602.5</v>
      </c>
      <c r="L397" s="1">
        <f t="shared" si="315"/>
        <v>36486.3</v>
      </c>
      <c r="M397" s="1">
        <f t="shared" si="316"/>
        <v>36881.352</v>
      </c>
      <c r="N397" s="1">
        <f t="shared" si="317"/>
        <v>37064.712</v>
      </c>
      <c r="O397" s="1">
        <f t="shared" ref="O397:O460" si="341">D397+2300</f>
        <v>9540</v>
      </c>
      <c r="P397" s="1">
        <v>2900</v>
      </c>
      <c r="Q397" s="1">
        <v>2400</v>
      </c>
      <c r="R397" s="11" t="s">
        <v>96</v>
      </c>
      <c r="S397" s="13">
        <v>4870</v>
      </c>
      <c r="T397" s="13">
        <v>4700</v>
      </c>
      <c r="U397" s="13">
        <v>2927</v>
      </c>
      <c r="V397" s="14">
        <f t="shared" si="266"/>
        <v>12497</v>
      </c>
      <c r="W397" s="13">
        <f>3932*2</f>
        <v>7864</v>
      </c>
      <c r="X397" s="13">
        <v>208</v>
      </c>
      <c r="Y397" s="13">
        <v>247</v>
      </c>
      <c r="Z397" s="13">
        <v>80</v>
      </c>
      <c r="AA397" s="11">
        <f t="shared" si="312"/>
        <v>7240</v>
      </c>
      <c r="AB397" s="12">
        <f t="shared" si="336"/>
        <v>1754.4</v>
      </c>
      <c r="AC397" s="18">
        <f t="shared" si="318"/>
        <v>24363.8</v>
      </c>
      <c r="AD397" s="17">
        <f t="shared" si="319"/>
        <v>24758.852</v>
      </c>
      <c r="AE397" s="17">
        <f t="shared" si="320"/>
        <v>24942.212</v>
      </c>
      <c r="AF397" s="19">
        <v>55</v>
      </c>
      <c r="AG397" s="13">
        <v>24</v>
      </c>
      <c r="AH397" s="13">
        <v>25</v>
      </c>
      <c r="AI397" s="13">
        <v>8</v>
      </c>
      <c r="AJ397" s="21">
        <v>50</v>
      </c>
      <c r="AK397" s="21">
        <v>4</v>
      </c>
      <c r="AL397" s="21">
        <v>2.5</v>
      </c>
      <c r="AM397" s="21">
        <v>4.2</v>
      </c>
      <c r="AN397" s="13">
        <v>3.4</v>
      </c>
      <c r="AO397" s="13">
        <v>5</v>
      </c>
      <c r="AP397" s="13">
        <v>35</v>
      </c>
      <c r="AQ397" s="11">
        <f t="shared" si="313"/>
        <v>7240</v>
      </c>
      <c r="AR397" s="13">
        <f t="shared" si="337"/>
        <v>578.412</v>
      </c>
      <c r="AS397" s="13">
        <f t="shared" si="338"/>
        <v>395.052</v>
      </c>
      <c r="AT397" s="1">
        <f t="shared" si="321"/>
        <v>90</v>
      </c>
      <c r="AU397" s="1">
        <f t="shared" si="322"/>
        <v>28</v>
      </c>
      <c r="AV397" s="1" t="str">
        <f t="shared" si="339"/>
        <v>195</v>
      </c>
      <c r="AW397" s="1">
        <f t="shared" si="323"/>
        <v>5460</v>
      </c>
      <c r="AX397" s="1">
        <f t="shared" si="324"/>
        <v>90</v>
      </c>
      <c r="AY397" s="1">
        <f t="shared" si="325"/>
        <v>27</v>
      </c>
      <c r="AZ397" s="1" t="str">
        <f t="shared" si="340"/>
        <v>227.5</v>
      </c>
      <c r="BA397" s="1">
        <f t="shared" si="326"/>
        <v>6142.5</v>
      </c>
      <c r="BB397" s="1">
        <f t="shared" si="327"/>
        <v>11602.5</v>
      </c>
      <c r="BC397" s="1">
        <f t="shared" si="328"/>
        <v>160</v>
      </c>
      <c r="BE397" s="1" t="str">
        <f t="shared" si="329"/>
        <v>520</v>
      </c>
      <c r="BI397" s="1">
        <f t="shared" si="330"/>
        <v>36486.3</v>
      </c>
      <c r="BJ397" s="1">
        <f t="shared" si="331"/>
        <v>36881.352</v>
      </c>
      <c r="BK397" s="1">
        <f t="shared" si="332"/>
        <v>37064.712</v>
      </c>
      <c r="BM397" s="1" t="e">
        <f>BI397*#REF!*BL397/1000</f>
        <v>#REF!</v>
      </c>
      <c r="BN397" s="1" t="e">
        <f>BJ397*#REF!*BL397/1000</f>
        <v>#REF!</v>
      </c>
      <c r="BO397" s="1" t="e">
        <f>BK397*#REF!*BL397/1000</f>
        <v>#REF!</v>
      </c>
      <c r="BR397" s="1">
        <f t="shared" si="333"/>
        <v>0</v>
      </c>
      <c r="BS397" s="1">
        <f t="shared" si="334"/>
        <v>0</v>
      </c>
      <c r="BT397" s="1">
        <f t="shared" si="335"/>
        <v>0</v>
      </c>
    </row>
    <row r="398" spans="1:72">
      <c r="A398" s="1">
        <v>395</v>
      </c>
      <c r="B398" s="8" t="s">
        <v>94</v>
      </c>
      <c r="C398" s="1">
        <v>450</v>
      </c>
      <c r="D398" s="1">
        <v>7800</v>
      </c>
      <c r="F398" s="1">
        <v>90</v>
      </c>
      <c r="G398" s="1">
        <v>32</v>
      </c>
      <c r="H398" s="1">
        <v>90</v>
      </c>
      <c r="I398" s="1">
        <v>31</v>
      </c>
      <c r="J398" s="1">
        <v>63</v>
      </c>
      <c r="K398" s="1">
        <f t="shared" si="314"/>
        <v>13292.5</v>
      </c>
      <c r="L398" s="1">
        <f t="shared" si="315"/>
        <v>26959</v>
      </c>
      <c r="M398" s="1">
        <f t="shared" si="316"/>
        <v>27366.82</v>
      </c>
      <c r="N398" s="1">
        <f t="shared" si="317"/>
        <v>27563.62</v>
      </c>
      <c r="O398" s="1">
        <f t="shared" si="341"/>
        <v>10100</v>
      </c>
      <c r="P398" s="1">
        <v>2900</v>
      </c>
      <c r="Q398" s="1">
        <v>2400</v>
      </c>
      <c r="R398" s="11" t="s">
        <v>77</v>
      </c>
      <c r="S398" s="13">
        <v>2680</v>
      </c>
      <c r="T398" s="13">
        <v>2867</v>
      </c>
      <c r="U398" s="13">
        <v>2652</v>
      </c>
      <c r="V398" s="14">
        <f t="shared" si="266"/>
        <v>8199</v>
      </c>
      <c r="W398" s="13">
        <v>1480</v>
      </c>
      <c r="X398" s="13">
        <f>350/2</f>
        <v>175</v>
      </c>
      <c r="Y398" s="13">
        <v>247</v>
      </c>
      <c r="Z398" s="13">
        <v>80</v>
      </c>
      <c r="AA398" s="11">
        <f t="shared" si="312"/>
        <v>7800</v>
      </c>
      <c r="AB398" s="12">
        <f t="shared" si="336"/>
        <v>1586.75</v>
      </c>
      <c r="AC398" s="18">
        <f t="shared" si="318"/>
        <v>13346.5</v>
      </c>
      <c r="AD398" s="17">
        <f t="shared" si="319"/>
        <v>13754.32</v>
      </c>
      <c r="AE398" s="17">
        <f t="shared" si="320"/>
        <v>13951.12</v>
      </c>
      <c r="AF398" s="19">
        <v>55</v>
      </c>
      <c r="AG398" s="13">
        <v>24</v>
      </c>
      <c r="AH398" s="13">
        <v>25</v>
      </c>
      <c r="AI398" s="13">
        <v>8</v>
      </c>
      <c r="AJ398" s="21">
        <v>50</v>
      </c>
      <c r="AK398" s="21">
        <v>4</v>
      </c>
      <c r="AL398" s="21">
        <v>2.5</v>
      </c>
      <c r="AM398" s="21">
        <v>4.2</v>
      </c>
      <c r="AN398" s="13">
        <v>3.4</v>
      </c>
      <c r="AO398" s="13">
        <v>5</v>
      </c>
      <c r="AP398" s="13">
        <v>35</v>
      </c>
      <c r="AQ398" s="11">
        <f t="shared" si="313"/>
        <v>7800</v>
      </c>
      <c r="AR398" s="13">
        <f t="shared" si="337"/>
        <v>604.62</v>
      </c>
      <c r="AS398" s="13">
        <f t="shared" si="338"/>
        <v>407.82</v>
      </c>
      <c r="AT398" s="1">
        <f t="shared" si="321"/>
        <v>90</v>
      </c>
      <c r="AU398" s="1">
        <f t="shared" si="322"/>
        <v>32</v>
      </c>
      <c r="AV398" s="1" t="str">
        <f t="shared" si="339"/>
        <v>195</v>
      </c>
      <c r="AW398" s="1">
        <f t="shared" si="323"/>
        <v>6240</v>
      </c>
      <c r="AX398" s="1">
        <f t="shared" si="324"/>
        <v>90</v>
      </c>
      <c r="AY398" s="1">
        <f t="shared" si="325"/>
        <v>31</v>
      </c>
      <c r="AZ398" s="1" t="str">
        <f t="shared" si="340"/>
        <v>227.5</v>
      </c>
      <c r="BA398" s="1">
        <f t="shared" si="326"/>
        <v>7052.5</v>
      </c>
      <c r="BB398" s="1">
        <f t="shared" si="327"/>
        <v>13292.5</v>
      </c>
      <c r="BC398" s="1">
        <f t="shared" si="328"/>
        <v>63</v>
      </c>
      <c r="BE398" s="1" t="str">
        <f t="shared" si="329"/>
        <v>320</v>
      </c>
      <c r="BI398" s="1">
        <f t="shared" si="330"/>
        <v>26959</v>
      </c>
      <c r="BJ398" s="1">
        <f t="shared" si="331"/>
        <v>27366.82</v>
      </c>
      <c r="BK398" s="1">
        <f t="shared" si="332"/>
        <v>27563.62</v>
      </c>
      <c r="BM398" s="1" t="e">
        <f>BI398*#REF!*BL398/1000</f>
        <v>#REF!</v>
      </c>
      <c r="BN398" s="1" t="e">
        <f>BJ398*#REF!*BL398/1000</f>
        <v>#REF!</v>
      </c>
      <c r="BO398" s="1" t="e">
        <f>BK398*#REF!*BL398/1000</f>
        <v>#REF!</v>
      </c>
      <c r="BR398" s="1">
        <f t="shared" si="333"/>
        <v>0</v>
      </c>
      <c r="BS398" s="1">
        <f t="shared" si="334"/>
        <v>0</v>
      </c>
      <c r="BT398" s="1">
        <f t="shared" si="335"/>
        <v>0</v>
      </c>
    </row>
    <row r="399" spans="1:72">
      <c r="A399" s="1">
        <v>396</v>
      </c>
      <c r="B399" s="8" t="s">
        <v>94</v>
      </c>
      <c r="D399" s="1">
        <v>7800</v>
      </c>
      <c r="F399" s="1">
        <v>90</v>
      </c>
      <c r="G399" s="1">
        <v>32</v>
      </c>
      <c r="H399" s="1">
        <v>90</v>
      </c>
      <c r="I399" s="1">
        <v>31</v>
      </c>
      <c r="J399" s="1">
        <v>63</v>
      </c>
      <c r="K399" s="1">
        <f t="shared" si="314"/>
        <v>13292.5</v>
      </c>
      <c r="L399" s="1">
        <f t="shared" si="315"/>
        <v>28515.3</v>
      </c>
      <c r="M399" s="1">
        <f t="shared" si="316"/>
        <v>28923.12</v>
      </c>
      <c r="N399" s="1">
        <f t="shared" si="317"/>
        <v>29119.92</v>
      </c>
      <c r="O399" s="1">
        <f t="shared" si="341"/>
        <v>10100</v>
      </c>
      <c r="P399" s="1">
        <v>2900</v>
      </c>
      <c r="Q399" s="1">
        <v>2400</v>
      </c>
      <c r="R399" s="11" t="s">
        <v>78</v>
      </c>
      <c r="S399" s="13">
        <v>3458</v>
      </c>
      <c r="T399" s="13">
        <v>2867</v>
      </c>
      <c r="U399" s="13">
        <v>2652</v>
      </c>
      <c r="V399" s="14">
        <f t="shared" si="266"/>
        <v>8977</v>
      </c>
      <c r="W399" s="13">
        <v>2000</v>
      </c>
      <c r="X399" s="13">
        <f>380/2</f>
        <v>190</v>
      </c>
      <c r="Y399" s="13">
        <v>247</v>
      </c>
      <c r="Z399" s="13">
        <v>80</v>
      </c>
      <c r="AA399" s="11">
        <f t="shared" si="312"/>
        <v>7800</v>
      </c>
      <c r="AB399" s="12">
        <f t="shared" si="336"/>
        <v>1715.9</v>
      </c>
      <c r="AC399" s="18">
        <f t="shared" si="318"/>
        <v>14902.8</v>
      </c>
      <c r="AD399" s="17">
        <f t="shared" si="319"/>
        <v>15310.62</v>
      </c>
      <c r="AE399" s="17">
        <f t="shared" si="320"/>
        <v>15507.42</v>
      </c>
      <c r="AF399" s="19">
        <v>55</v>
      </c>
      <c r="AG399" s="13">
        <v>24</v>
      </c>
      <c r="AH399" s="13">
        <v>25</v>
      </c>
      <c r="AI399" s="13">
        <v>8</v>
      </c>
      <c r="AJ399" s="21">
        <v>50</v>
      </c>
      <c r="AK399" s="21">
        <v>4</v>
      </c>
      <c r="AL399" s="21">
        <v>2.5</v>
      </c>
      <c r="AM399" s="21">
        <v>4.2</v>
      </c>
      <c r="AN399" s="13">
        <v>3.4</v>
      </c>
      <c r="AO399" s="13">
        <v>5</v>
      </c>
      <c r="AP399" s="13">
        <v>35</v>
      </c>
      <c r="AQ399" s="11">
        <f t="shared" si="313"/>
        <v>7800</v>
      </c>
      <c r="AR399" s="13">
        <f t="shared" si="337"/>
        <v>604.62</v>
      </c>
      <c r="AS399" s="13">
        <f t="shared" si="338"/>
        <v>407.82</v>
      </c>
      <c r="AT399" s="1">
        <f t="shared" si="321"/>
        <v>90</v>
      </c>
      <c r="AU399" s="1">
        <f t="shared" si="322"/>
        <v>32</v>
      </c>
      <c r="AV399" s="1" t="str">
        <f t="shared" si="339"/>
        <v>195</v>
      </c>
      <c r="AW399" s="1">
        <f t="shared" si="323"/>
        <v>6240</v>
      </c>
      <c r="AX399" s="1">
        <f t="shared" si="324"/>
        <v>90</v>
      </c>
      <c r="AY399" s="1">
        <f t="shared" si="325"/>
        <v>31</v>
      </c>
      <c r="AZ399" s="1" t="str">
        <f t="shared" si="340"/>
        <v>227.5</v>
      </c>
      <c r="BA399" s="1">
        <f t="shared" si="326"/>
        <v>7052.5</v>
      </c>
      <c r="BB399" s="1">
        <f t="shared" si="327"/>
        <v>13292.5</v>
      </c>
      <c r="BC399" s="1">
        <f t="shared" si="328"/>
        <v>63</v>
      </c>
      <c r="BE399" s="1" t="str">
        <f t="shared" si="329"/>
        <v>320</v>
      </c>
      <c r="BI399" s="1">
        <f t="shared" si="330"/>
        <v>28515.3</v>
      </c>
      <c r="BJ399" s="1">
        <f t="shared" si="331"/>
        <v>28923.12</v>
      </c>
      <c r="BK399" s="1">
        <f t="shared" si="332"/>
        <v>29119.92</v>
      </c>
      <c r="BM399" s="1" t="e">
        <f>BI399*#REF!*BL399/1000</f>
        <v>#REF!</v>
      </c>
      <c r="BN399" s="1" t="e">
        <f>BJ399*#REF!*BL399/1000</f>
        <v>#REF!</v>
      </c>
      <c r="BO399" s="1" t="e">
        <f>BK399*#REF!*BL399/1000</f>
        <v>#REF!</v>
      </c>
      <c r="BR399" s="1">
        <f t="shared" si="333"/>
        <v>0</v>
      </c>
      <c r="BS399" s="1">
        <f t="shared" si="334"/>
        <v>0</v>
      </c>
      <c r="BT399" s="1">
        <f t="shared" si="335"/>
        <v>0</v>
      </c>
    </row>
    <row r="400" spans="1:72">
      <c r="A400" s="1">
        <v>397</v>
      </c>
      <c r="B400" s="8" t="s">
        <v>94</v>
      </c>
      <c r="D400" s="1">
        <v>7800</v>
      </c>
      <c r="F400" s="1">
        <v>90</v>
      </c>
      <c r="G400" s="1">
        <v>32</v>
      </c>
      <c r="H400" s="1">
        <v>90</v>
      </c>
      <c r="I400" s="1">
        <v>31</v>
      </c>
      <c r="J400" s="1">
        <v>63</v>
      </c>
      <c r="K400" s="1">
        <f t="shared" si="314"/>
        <v>13292.5</v>
      </c>
      <c r="L400" s="1">
        <f t="shared" si="315"/>
        <v>28883.3</v>
      </c>
      <c r="M400" s="1">
        <f t="shared" si="316"/>
        <v>29291.12</v>
      </c>
      <c r="N400" s="1">
        <f t="shared" si="317"/>
        <v>29487.92</v>
      </c>
      <c r="O400" s="1">
        <f t="shared" si="341"/>
        <v>10100</v>
      </c>
      <c r="P400" s="1">
        <v>2900</v>
      </c>
      <c r="Q400" s="1">
        <v>2400</v>
      </c>
      <c r="R400" s="11" t="s">
        <v>80</v>
      </c>
      <c r="S400" s="13">
        <v>3458</v>
      </c>
      <c r="T400" s="13">
        <v>2867</v>
      </c>
      <c r="U400" s="13">
        <v>2652</v>
      </c>
      <c r="V400" s="14">
        <f t="shared" si="266"/>
        <v>8977</v>
      </c>
      <c r="W400" s="13">
        <f>1184*2</f>
        <v>2368</v>
      </c>
      <c r="X400" s="13">
        <f>380/2</f>
        <v>190</v>
      </c>
      <c r="Y400" s="13">
        <v>247</v>
      </c>
      <c r="Z400" s="13">
        <v>80</v>
      </c>
      <c r="AA400" s="11">
        <f t="shared" si="312"/>
        <v>7800</v>
      </c>
      <c r="AB400" s="12">
        <f t="shared" si="336"/>
        <v>1715.9</v>
      </c>
      <c r="AC400" s="18">
        <f t="shared" si="318"/>
        <v>15270.8</v>
      </c>
      <c r="AD400" s="17">
        <f t="shared" si="319"/>
        <v>15678.62</v>
      </c>
      <c r="AE400" s="17">
        <f t="shared" si="320"/>
        <v>15875.42</v>
      </c>
      <c r="AF400" s="19">
        <v>55</v>
      </c>
      <c r="AG400" s="13">
        <v>24</v>
      </c>
      <c r="AH400" s="13">
        <v>25</v>
      </c>
      <c r="AI400" s="13">
        <v>8</v>
      </c>
      <c r="AJ400" s="21">
        <v>50</v>
      </c>
      <c r="AK400" s="21">
        <v>4</v>
      </c>
      <c r="AL400" s="21">
        <v>2.5</v>
      </c>
      <c r="AM400" s="21">
        <v>4.2</v>
      </c>
      <c r="AN400" s="13">
        <v>3.4</v>
      </c>
      <c r="AO400" s="13">
        <v>5</v>
      </c>
      <c r="AP400" s="13">
        <v>35</v>
      </c>
      <c r="AQ400" s="11">
        <f t="shared" si="313"/>
        <v>7800</v>
      </c>
      <c r="AR400" s="13">
        <f t="shared" si="337"/>
        <v>604.62</v>
      </c>
      <c r="AS400" s="13">
        <f t="shared" si="338"/>
        <v>407.82</v>
      </c>
      <c r="AT400" s="1">
        <f t="shared" si="321"/>
        <v>90</v>
      </c>
      <c r="AU400" s="1">
        <f t="shared" si="322"/>
        <v>32</v>
      </c>
      <c r="AV400" s="1" t="str">
        <f t="shared" si="339"/>
        <v>195</v>
      </c>
      <c r="AW400" s="1">
        <f t="shared" si="323"/>
        <v>6240</v>
      </c>
      <c r="AX400" s="1">
        <f t="shared" si="324"/>
        <v>90</v>
      </c>
      <c r="AY400" s="1">
        <f t="shared" si="325"/>
        <v>31</v>
      </c>
      <c r="AZ400" s="1" t="str">
        <f t="shared" si="340"/>
        <v>227.5</v>
      </c>
      <c r="BA400" s="1">
        <f t="shared" si="326"/>
        <v>7052.5</v>
      </c>
      <c r="BB400" s="1">
        <f t="shared" si="327"/>
        <v>13292.5</v>
      </c>
      <c r="BC400" s="1">
        <f t="shared" si="328"/>
        <v>63</v>
      </c>
      <c r="BE400" s="1" t="str">
        <f t="shared" si="329"/>
        <v>320</v>
      </c>
      <c r="BI400" s="1">
        <f t="shared" si="330"/>
        <v>28883.3</v>
      </c>
      <c r="BJ400" s="1">
        <f t="shared" si="331"/>
        <v>29291.12</v>
      </c>
      <c r="BK400" s="1">
        <f t="shared" si="332"/>
        <v>29487.92</v>
      </c>
      <c r="BM400" s="1" t="e">
        <f>BI400*#REF!*BL400/1000</f>
        <v>#REF!</v>
      </c>
      <c r="BN400" s="1" t="e">
        <f>BJ400*#REF!*BL400/1000</f>
        <v>#REF!</v>
      </c>
      <c r="BO400" s="1" t="e">
        <f>BK400*#REF!*BL400/1000</f>
        <v>#REF!</v>
      </c>
      <c r="BR400" s="1">
        <f t="shared" si="333"/>
        <v>0</v>
      </c>
      <c r="BS400" s="1">
        <f t="shared" si="334"/>
        <v>0</v>
      </c>
      <c r="BT400" s="1">
        <f t="shared" si="335"/>
        <v>0</v>
      </c>
    </row>
    <row r="401" spans="1:72">
      <c r="A401" s="1">
        <v>398</v>
      </c>
      <c r="B401" s="8" t="s">
        <v>94</v>
      </c>
      <c r="D401" s="1">
        <v>7800</v>
      </c>
      <c r="F401" s="1">
        <v>90</v>
      </c>
      <c r="G401" s="1">
        <v>32</v>
      </c>
      <c r="H401" s="1">
        <v>90</v>
      </c>
      <c r="I401" s="1">
        <v>31</v>
      </c>
      <c r="J401" s="1">
        <v>160</v>
      </c>
      <c r="K401" s="1">
        <f t="shared" si="314"/>
        <v>13292.5</v>
      </c>
      <c r="L401" s="1">
        <f t="shared" si="315"/>
        <v>29955.3</v>
      </c>
      <c r="M401" s="1">
        <f t="shared" si="316"/>
        <v>30363.12</v>
      </c>
      <c r="N401" s="1">
        <f t="shared" si="317"/>
        <v>30559.92</v>
      </c>
      <c r="O401" s="1">
        <f t="shared" si="341"/>
        <v>10100</v>
      </c>
      <c r="P401" s="1">
        <v>2900</v>
      </c>
      <c r="Q401" s="1">
        <v>2400</v>
      </c>
      <c r="R401" s="11" t="s">
        <v>89</v>
      </c>
      <c r="S401" s="13">
        <v>3458</v>
      </c>
      <c r="T401" s="13">
        <v>2867</v>
      </c>
      <c r="U401" s="13">
        <v>2652</v>
      </c>
      <c r="V401" s="14">
        <f t="shared" si="266"/>
        <v>8977</v>
      </c>
      <c r="W401" s="13">
        <f>1620*2</f>
        <v>3240</v>
      </c>
      <c r="X401" s="13">
        <f>380/2</f>
        <v>190</v>
      </c>
      <c r="Y401" s="13">
        <v>247</v>
      </c>
      <c r="Z401" s="13">
        <v>80</v>
      </c>
      <c r="AA401" s="11">
        <f t="shared" si="312"/>
        <v>7800</v>
      </c>
      <c r="AB401" s="12">
        <f t="shared" si="336"/>
        <v>1715.9</v>
      </c>
      <c r="AC401" s="18">
        <f t="shared" si="318"/>
        <v>16142.8</v>
      </c>
      <c r="AD401" s="17">
        <f t="shared" si="319"/>
        <v>16550.62</v>
      </c>
      <c r="AE401" s="17">
        <f t="shared" si="320"/>
        <v>16747.42</v>
      </c>
      <c r="AF401" s="19">
        <v>55</v>
      </c>
      <c r="AG401" s="13">
        <v>24</v>
      </c>
      <c r="AH401" s="13">
        <v>25</v>
      </c>
      <c r="AI401" s="13">
        <v>8</v>
      </c>
      <c r="AJ401" s="21">
        <v>50</v>
      </c>
      <c r="AK401" s="21">
        <v>4</v>
      </c>
      <c r="AL401" s="21">
        <v>2.5</v>
      </c>
      <c r="AM401" s="21">
        <v>4.2</v>
      </c>
      <c r="AN401" s="13">
        <v>3.4</v>
      </c>
      <c r="AO401" s="13">
        <v>5</v>
      </c>
      <c r="AP401" s="13">
        <v>35</v>
      </c>
      <c r="AQ401" s="11">
        <f t="shared" si="313"/>
        <v>7800</v>
      </c>
      <c r="AR401" s="13">
        <f t="shared" si="337"/>
        <v>604.62</v>
      </c>
      <c r="AS401" s="13">
        <f t="shared" si="338"/>
        <v>407.82</v>
      </c>
      <c r="AT401" s="1">
        <f t="shared" si="321"/>
        <v>90</v>
      </c>
      <c r="AU401" s="1">
        <f t="shared" si="322"/>
        <v>32</v>
      </c>
      <c r="AV401" s="1" t="str">
        <f t="shared" si="339"/>
        <v>195</v>
      </c>
      <c r="AW401" s="1">
        <f t="shared" si="323"/>
        <v>6240</v>
      </c>
      <c r="AX401" s="1">
        <f t="shared" si="324"/>
        <v>90</v>
      </c>
      <c r="AY401" s="1">
        <f t="shared" si="325"/>
        <v>31</v>
      </c>
      <c r="AZ401" s="1" t="str">
        <f t="shared" si="340"/>
        <v>227.5</v>
      </c>
      <c r="BA401" s="1">
        <f t="shared" si="326"/>
        <v>7052.5</v>
      </c>
      <c r="BB401" s="1">
        <f t="shared" si="327"/>
        <v>13292.5</v>
      </c>
      <c r="BC401" s="1">
        <f t="shared" si="328"/>
        <v>160</v>
      </c>
      <c r="BE401" s="1" t="str">
        <f t="shared" si="329"/>
        <v>520</v>
      </c>
      <c r="BI401" s="1">
        <f t="shared" si="330"/>
        <v>29955.3</v>
      </c>
      <c r="BJ401" s="1">
        <f t="shared" si="331"/>
        <v>30363.12</v>
      </c>
      <c r="BK401" s="1">
        <f t="shared" si="332"/>
        <v>30559.92</v>
      </c>
      <c r="BM401" s="1" t="e">
        <f>BI401*#REF!*BL401/1000</f>
        <v>#REF!</v>
      </c>
      <c r="BN401" s="1" t="e">
        <f>BJ401*#REF!*BL401/1000</f>
        <v>#REF!</v>
      </c>
      <c r="BO401" s="1" t="e">
        <f>BK401*#REF!*BL401/1000</f>
        <v>#REF!</v>
      </c>
      <c r="BR401" s="1">
        <f t="shared" si="333"/>
        <v>0</v>
      </c>
      <c r="BS401" s="1">
        <f t="shared" si="334"/>
        <v>0</v>
      </c>
      <c r="BT401" s="1">
        <f t="shared" si="335"/>
        <v>0</v>
      </c>
    </row>
    <row r="402" spans="1:72">
      <c r="A402" s="1">
        <v>399</v>
      </c>
      <c r="B402" s="8" t="s">
        <v>94</v>
      </c>
      <c r="D402" s="1">
        <v>7800</v>
      </c>
      <c r="F402" s="1">
        <v>90</v>
      </c>
      <c r="G402" s="1">
        <v>32</v>
      </c>
      <c r="H402" s="1">
        <v>90</v>
      </c>
      <c r="I402" s="1">
        <v>31</v>
      </c>
      <c r="J402" s="1">
        <v>160</v>
      </c>
      <c r="K402" s="1">
        <f t="shared" si="314"/>
        <v>13292.5</v>
      </c>
      <c r="L402" s="1">
        <f t="shared" si="315"/>
        <v>30175.3</v>
      </c>
      <c r="M402" s="1">
        <f t="shared" si="316"/>
        <v>30583.12</v>
      </c>
      <c r="N402" s="1">
        <f t="shared" si="317"/>
        <v>30779.92</v>
      </c>
      <c r="O402" s="1">
        <f t="shared" si="341"/>
        <v>10100</v>
      </c>
      <c r="P402" s="1">
        <v>2900</v>
      </c>
      <c r="Q402" s="1">
        <v>2400</v>
      </c>
      <c r="R402" s="11" t="s">
        <v>90</v>
      </c>
      <c r="S402" s="13">
        <v>3458</v>
      </c>
      <c r="T402" s="13">
        <v>2867</v>
      </c>
      <c r="U402" s="13">
        <v>2652</v>
      </c>
      <c r="V402" s="14">
        <f t="shared" si="266"/>
        <v>8977</v>
      </c>
      <c r="W402" s="13">
        <f>1730*2</f>
        <v>3460</v>
      </c>
      <c r="X402" s="13">
        <f>380/2</f>
        <v>190</v>
      </c>
      <c r="Y402" s="13">
        <v>247</v>
      </c>
      <c r="Z402" s="13">
        <v>80</v>
      </c>
      <c r="AA402" s="11">
        <f t="shared" si="312"/>
        <v>7800</v>
      </c>
      <c r="AB402" s="12">
        <f t="shared" si="336"/>
        <v>1715.9</v>
      </c>
      <c r="AC402" s="18">
        <f t="shared" si="318"/>
        <v>16362.8</v>
      </c>
      <c r="AD402" s="17">
        <f t="shared" si="319"/>
        <v>16770.62</v>
      </c>
      <c r="AE402" s="17">
        <f t="shared" si="320"/>
        <v>16967.42</v>
      </c>
      <c r="AF402" s="19">
        <v>55</v>
      </c>
      <c r="AG402" s="13">
        <v>24</v>
      </c>
      <c r="AH402" s="13">
        <v>25</v>
      </c>
      <c r="AI402" s="13">
        <v>8</v>
      </c>
      <c r="AJ402" s="21">
        <v>50</v>
      </c>
      <c r="AK402" s="21">
        <v>4</v>
      </c>
      <c r="AL402" s="21">
        <v>2.5</v>
      </c>
      <c r="AM402" s="21">
        <v>4.2</v>
      </c>
      <c r="AN402" s="13">
        <v>3.4</v>
      </c>
      <c r="AO402" s="13">
        <v>5</v>
      </c>
      <c r="AP402" s="13">
        <v>35</v>
      </c>
      <c r="AQ402" s="11">
        <f t="shared" si="313"/>
        <v>7800</v>
      </c>
      <c r="AR402" s="13">
        <f t="shared" si="337"/>
        <v>604.62</v>
      </c>
      <c r="AS402" s="13">
        <f t="shared" si="338"/>
        <v>407.82</v>
      </c>
      <c r="AT402" s="1">
        <f t="shared" si="321"/>
        <v>90</v>
      </c>
      <c r="AU402" s="1">
        <f t="shared" si="322"/>
        <v>32</v>
      </c>
      <c r="AV402" s="1" t="str">
        <f t="shared" si="339"/>
        <v>195</v>
      </c>
      <c r="AW402" s="1">
        <f t="shared" si="323"/>
        <v>6240</v>
      </c>
      <c r="AX402" s="1">
        <f t="shared" si="324"/>
        <v>90</v>
      </c>
      <c r="AY402" s="1">
        <f t="shared" si="325"/>
        <v>31</v>
      </c>
      <c r="AZ402" s="1" t="str">
        <f t="shared" si="340"/>
        <v>227.5</v>
      </c>
      <c r="BA402" s="1">
        <f t="shared" si="326"/>
        <v>7052.5</v>
      </c>
      <c r="BB402" s="1">
        <f t="shared" si="327"/>
        <v>13292.5</v>
      </c>
      <c r="BC402" s="1">
        <f t="shared" si="328"/>
        <v>160</v>
      </c>
      <c r="BE402" s="1" t="str">
        <f t="shared" si="329"/>
        <v>520</v>
      </c>
      <c r="BI402" s="1">
        <f t="shared" si="330"/>
        <v>30175.3</v>
      </c>
      <c r="BJ402" s="1">
        <f t="shared" si="331"/>
        <v>30583.12</v>
      </c>
      <c r="BK402" s="1">
        <f t="shared" si="332"/>
        <v>30779.92</v>
      </c>
      <c r="BM402" s="1" t="e">
        <f>BI402*#REF!*BL402/1000</f>
        <v>#REF!</v>
      </c>
      <c r="BN402" s="1" t="e">
        <f>BJ402*#REF!*BL402/1000</f>
        <v>#REF!</v>
      </c>
      <c r="BO402" s="1" t="e">
        <f>BK402*#REF!*BL402/1000</f>
        <v>#REF!</v>
      </c>
      <c r="BR402" s="1">
        <f t="shared" si="333"/>
        <v>0</v>
      </c>
      <c r="BS402" s="1">
        <f t="shared" si="334"/>
        <v>0</v>
      </c>
      <c r="BT402" s="1">
        <f t="shared" si="335"/>
        <v>0</v>
      </c>
    </row>
    <row r="403" spans="1:72">
      <c r="A403" s="1">
        <v>400</v>
      </c>
      <c r="B403" s="8" t="s">
        <v>94</v>
      </c>
      <c r="D403" s="1">
        <v>7800</v>
      </c>
      <c r="F403" s="1">
        <v>90</v>
      </c>
      <c r="G403" s="1">
        <v>32</v>
      </c>
      <c r="H403" s="1">
        <v>90</v>
      </c>
      <c r="I403" s="1">
        <v>31</v>
      </c>
      <c r="J403" s="1">
        <v>63</v>
      </c>
      <c r="K403" s="1">
        <f t="shared" si="314"/>
        <v>13292.5</v>
      </c>
      <c r="L403" s="1">
        <f t="shared" si="315"/>
        <v>30770.5</v>
      </c>
      <c r="M403" s="1">
        <f t="shared" si="316"/>
        <v>31178.32</v>
      </c>
      <c r="N403" s="1">
        <f t="shared" si="317"/>
        <v>31375.12</v>
      </c>
      <c r="O403" s="1">
        <f t="shared" si="341"/>
        <v>10100</v>
      </c>
      <c r="P403" s="1">
        <v>2900</v>
      </c>
      <c r="Q403" s="1">
        <v>2400</v>
      </c>
      <c r="R403" s="11" t="s">
        <v>83</v>
      </c>
      <c r="S403" s="13">
        <v>4003</v>
      </c>
      <c r="T403" s="13">
        <v>3330</v>
      </c>
      <c r="U403" s="13">
        <v>2927</v>
      </c>
      <c r="V403" s="14">
        <f t="shared" si="266"/>
        <v>10260</v>
      </c>
      <c r="W403" s="13">
        <v>2800</v>
      </c>
      <c r="X403" s="13">
        <v>200</v>
      </c>
      <c r="Y403" s="13">
        <v>247</v>
      </c>
      <c r="Z403" s="13">
        <v>80</v>
      </c>
      <c r="AA403" s="11">
        <f t="shared" si="312"/>
        <v>7800</v>
      </c>
      <c r="AB403" s="12">
        <f t="shared" si="336"/>
        <v>1802</v>
      </c>
      <c r="AC403" s="18">
        <f t="shared" si="318"/>
        <v>17158</v>
      </c>
      <c r="AD403" s="17">
        <f t="shared" si="319"/>
        <v>17565.82</v>
      </c>
      <c r="AE403" s="17">
        <f t="shared" si="320"/>
        <v>17762.62</v>
      </c>
      <c r="AF403" s="19">
        <v>55</v>
      </c>
      <c r="AG403" s="13">
        <v>24</v>
      </c>
      <c r="AH403" s="13">
        <v>25</v>
      </c>
      <c r="AI403" s="13">
        <v>8</v>
      </c>
      <c r="AJ403" s="21">
        <v>50</v>
      </c>
      <c r="AK403" s="21">
        <v>4</v>
      </c>
      <c r="AL403" s="21">
        <v>2.5</v>
      </c>
      <c r="AM403" s="21">
        <v>4.2</v>
      </c>
      <c r="AN403" s="13">
        <v>3.4</v>
      </c>
      <c r="AO403" s="13">
        <v>5</v>
      </c>
      <c r="AP403" s="13">
        <v>35</v>
      </c>
      <c r="AQ403" s="11">
        <f t="shared" si="313"/>
        <v>7800</v>
      </c>
      <c r="AR403" s="13">
        <f t="shared" si="337"/>
        <v>604.62</v>
      </c>
      <c r="AS403" s="13">
        <f t="shared" si="338"/>
        <v>407.82</v>
      </c>
      <c r="AT403" s="1">
        <f t="shared" si="321"/>
        <v>90</v>
      </c>
      <c r="AU403" s="1">
        <f t="shared" si="322"/>
        <v>32</v>
      </c>
      <c r="AV403" s="1" t="str">
        <f t="shared" si="339"/>
        <v>195</v>
      </c>
      <c r="AW403" s="1">
        <f t="shared" si="323"/>
        <v>6240</v>
      </c>
      <c r="AX403" s="1">
        <f t="shared" si="324"/>
        <v>90</v>
      </c>
      <c r="AY403" s="1">
        <f t="shared" si="325"/>
        <v>31</v>
      </c>
      <c r="AZ403" s="1" t="str">
        <f t="shared" si="340"/>
        <v>227.5</v>
      </c>
      <c r="BA403" s="1">
        <f t="shared" si="326"/>
        <v>7052.5</v>
      </c>
      <c r="BB403" s="1">
        <f t="shared" si="327"/>
        <v>13292.5</v>
      </c>
      <c r="BC403" s="1">
        <f t="shared" si="328"/>
        <v>63</v>
      </c>
      <c r="BE403" s="1" t="str">
        <f t="shared" si="329"/>
        <v>320</v>
      </c>
      <c r="BI403" s="1">
        <f t="shared" si="330"/>
        <v>30770.5</v>
      </c>
      <c r="BJ403" s="1">
        <f t="shared" si="331"/>
        <v>31178.32</v>
      </c>
      <c r="BK403" s="1">
        <f t="shared" si="332"/>
        <v>31375.12</v>
      </c>
      <c r="BM403" s="1" t="e">
        <f>BI403*#REF!*BL403/1000</f>
        <v>#REF!</v>
      </c>
      <c r="BN403" s="1" t="e">
        <f>BJ403*#REF!*BL403/1000</f>
        <v>#REF!</v>
      </c>
      <c r="BO403" s="1" t="e">
        <f>BK403*#REF!*BL403/1000</f>
        <v>#REF!</v>
      </c>
      <c r="BR403" s="1">
        <f t="shared" si="333"/>
        <v>0</v>
      </c>
      <c r="BS403" s="1">
        <f t="shared" si="334"/>
        <v>0</v>
      </c>
      <c r="BT403" s="1">
        <f t="shared" si="335"/>
        <v>0</v>
      </c>
    </row>
    <row r="404" spans="1:72">
      <c r="A404" s="1">
        <v>401</v>
      </c>
      <c r="B404" s="8" t="s">
        <v>94</v>
      </c>
      <c r="D404" s="1">
        <v>7800</v>
      </c>
      <c r="F404" s="1">
        <v>90</v>
      </c>
      <c r="G404" s="1">
        <v>32</v>
      </c>
      <c r="H404" s="1">
        <v>90</v>
      </c>
      <c r="I404" s="1">
        <v>31</v>
      </c>
      <c r="J404" s="1">
        <v>160</v>
      </c>
      <c r="K404" s="1">
        <f t="shared" si="314"/>
        <v>13292.5</v>
      </c>
      <c r="L404" s="1">
        <f t="shared" si="315"/>
        <v>32538.5</v>
      </c>
      <c r="M404" s="1">
        <f t="shared" si="316"/>
        <v>32946.32</v>
      </c>
      <c r="N404" s="1">
        <f t="shared" si="317"/>
        <v>33143.12</v>
      </c>
      <c r="O404" s="1">
        <f t="shared" si="341"/>
        <v>10100</v>
      </c>
      <c r="P404" s="1">
        <v>2900</v>
      </c>
      <c r="Q404" s="1">
        <v>2400</v>
      </c>
      <c r="R404" s="11" t="s">
        <v>87</v>
      </c>
      <c r="S404" s="13">
        <v>4003</v>
      </c>
      <c r="T404" s="13">
        <v>3330</v>
      </c>
      <c r="U404" s="13">
        <v>2927</v>
      </c>
      <c r="V404" s="14">
        <f t="shared" si="266"/>
        <v>10260</v>
      </c>
      <c r="W404" s="13">
        <f>2184*2</f>
        <v>4368</v>
      </c>
      <c r="X404" s="13">
        <v>200</v>
      </c>
      <c r="Y404" s="13">
        <v>247</v>
      </c>
      <c r="Z404" s="13">
        <v>80</v>
      </c>
      <c r="AA404" s="11">
        <f t="shared" si="312"/>
        <v>7800</v>
      </c>
      <c r="AB404" s="12">
        <f t="shared" si="336"/>
        <v>1802</v>
      </c>
      <c r="AC404" s="18">
        <f t="shared" si="318"/>
        <v>18726</v>
      </c>
      <c r="AD404" s="17">
        <f t="shared" si="319"/>
        <v>19133.82</v>
      </c>
      <c r="AE404" s="17">
        <f t="shared" si="320"/>
        <v>19330.62</v>
      </c>
      <c r="AF404" s="19">
        <v>55</v>
      </c>
      <c r="AG404" s="13">
        <v>24</v>
      </c>
      <c r="AH404" s="13">
        <v>25</v>
      </c>
      <c r="AI404" s="13">
        <v>8</v>
      </c>
      <c r="AJ404" s="21">
        <v>50</v>
      </c>
      <c r="AK404" s="21">
        <v>4</v>
      </c>
      <c r="AL404" s="21">
        <v>2.5</v>
      </c>
      <c r="AM404" s="21">
        <v>4.2</v>
      </c>
      <c r="AN404" s="13">
        <v>3.4</v>
      </c>
      <c r="AO404" s="13">
        <v>5</v>
      </c>
      <c r="AP404" s="13">
        <v>35</v>
      </c>
      <c r="AQ404" s="11">
        <f t="shared" si="313"/>
        <v>7800</v>
      </c>
      <c r="AR404" s="13">
        <f t="shared" si="337"/>
        <v>604.62</v>
      </c>
      <c r="AS404" s="13">
        <f t="shared" si="338"/>
        <v>407.82</v>
      </c>
      <c r="AT404" s="1">
        <f t="shared" si="321"/>
        <v>90</v>
      </c>
      <c r="AU404" s="1">
        <f t="shared" si="322"/>
        <v>32</v>
      </c>
      <c r="AV404" s="1" t="str">
        <f t="shared" si="339"/>
        <v>195</v>
      </c>
      <c r="AW404" s="1">
        <f t="shared" si="323"/>
        <v>6240</v>
      </c>
      <c r="AX404" s="1">
        <f t="shared" si="324"/>
        <v>90</v>
      </c>
      <c r="AY404" s="1">
        <f t="shared" si="325"/>
        <v>31</v>
      </c>
      <c r="AZ404" s="1" t="str">
        <f t="shared" si="340"/>
        <v>227.5</v>
      </c>
      <c r="BA404" s="1">
        <f t="shared" si="326"/>
        <v>7052.5</v>
      </c>
      <c r="BB404" s="1">
        <f t="shared" si="327"/>
        <v>13292.5</v>
      </c>
      <c r="BC404" s="1">
        <f t="shared" si="328"/>
        <v>160</v>
      </c>
      <c r="BE404" s="1" t="str">
        <f t="shared" si="329"/>
        <v>520</v>
      </c>
      <c r="BI404" s="1">
        <f t="shared" si="330"/>
        <v>32538.5</v>
      </c>
      <c r="BJ404" s="1">
        <f t="shared" si="331"/>
        <v>32946.32</v>
      </c>
      <c r="BK404" s="1">
        <f t="shared" si="332"/>
        <v>33143.12</v>
      </c>
      <c r="BM404" s="1" t="e">
        <f>BI404*#REF!*BL404/1000</f>
        <v>#REF!</v>
      </c>
      <c r="BN404" s="1" t="e">
        <f>BJ404*#REF!*BL404/1000</f>
        <v>#REF!</v>
      </c>
      <c r="BO404" s="1" t="e">
        <f>BK404*#REF!*BL404/1000</f>
        <v>#REF!</v>
      </c>
      <c r="BR404" s="1">
        <f t="shared" si="333"/>
        <v>0</v>
      </c>
      <c r="BS404" s="1">
        <f t="shared" si="334"/>
        <v>0</v>
      </c>
      <c r="BT404" s="1">
        <f t="shared" si="335"/>
        <v>0</v>
      </c>
    </row>
    <row r="405" spans="1:72">
      <c r="A405" s="1">
        <v>402</v>
      </c>
      <c r="B405" s="8" t="s">
        <v>94</v>
      </c>
      <c r="D405" s="1">
        <v>7800</v>
      </c>
      <c r="F405" s="1">
        <v>90</v>
      </c>
      <c r="G405" s="1">
        <v>32</v>
      </c>
      <c r="H405" s="1">
        <v>90</v>
      </c>
      <c r="I405" s="1">
        <v>31</v>
      </c>
      <c r="J405" s="1">
        <v>160</v>
      </c>
      <c r="K405" s="1">
        <f t="shared" si="314"/>
        <v>13292.5</v>
      </c>
      <c r="L405" s="1">
        <f t="shared" si="315"/>
        <v>32890.5</v>
      </c>
      <c r="M405" s="1">
        <f t="shared" si="316"/>
        <v>33298.32</v>
      </c>
      <c r="N405" s="1">
        <f t="shared" si="317"/>
        <v>33495.12</v>
      </c>
      <c r="O405" s="1">
        <f t="shared" si="341"/>
        <v>10100</v>
      </c>
      <c r="P405" s="1">
        <v>2900</v>
      </c>
      <c r="Q405" s="1">
        <v>2400</v>
      </c>
      <c r="R405" s="11" t="s">
        <v>82</v>
      </c>
      <c r="S405" s="13">
        <v>4003</v>
      </c>
      <c r="T405" s="13">
        <v>3330</v>
      </c>
      <c r="U405" s="13">
        <v>2927</v>
      </c>
      <c r="V405" s="14">
        <f t="shared" si="266"/>
        <v>10260</v>
      </c>
      <c r="W405" s="13">
        <f>2360*2</f>
        <v>4720</v>
      </c>
      <c r="X405" s="13">
        <v>200</v>
      </c>
      <c r="Y405" s="13">
        <v>247</v>
      </c>
      <c r="Z405" s="13">
        <v>80</v>
      </c>
      <c r="AA405" s="11">
        <f t="shared" si="312"/>
        <v>7800</v>
      </c>
      <c r="AB405" s="12">
        <f t="shared" si="336"/>
        <v>1802</v>
      </c>
      <c r="AC405" s="18">
        <f t="shared" si="318"/>
        <v>19078</v>
      </c>
      <c r="AD405" s="17">
        <f t="shared" si="319"/>
        <v>19485.82</v>
      </c>
      <c r="AE405" s="17">
        <f t="shared" si="320"/>
        <v>19682.62</v>
      </c>
      <c r="AF405" s="19">
        <v>55</v>
      </c>
      <c r="AG405" s="13">
        <v>24</v>
      </c>
      <c r="AH405" s="13">
        <v>25</v>
      </c>
      <c r="AI405" s="13">
        <v>8</v>
      </c>
      <c r="AJ405" s="21">
        <v>50</v>
      </c>
      <c r="AK405" s="21">
        <v>4</v>
      </c>
      <c r="AL405" s="21">
        <v>2.5</v>
      </c>
      <c r="AM405" s="21">
        <v>4.2</v>
      </c>
      <c r="AN405" s="13">
        <v>3.4</v>
      </c>
      <c r="AO405" s="13">
        <v>5</v>
      </c>
      <c r="AP405" s="13">
        <v>35</v>
      </c>
      <c r="AQ405" s="11">
        <f t="shared" si="313"/>
        <v>7800</v>
      </c>
      <c r="AR405" s="13">
        <f t="shared" si="337"/>
        <v>604.62</v>
      </c>
      <c r="AS405" s="13">
        <f t="shared" si="338"/>
        <v>407.82</v>
      </c>
      <c r="AT405" s="1">
        <f t="shared" si="321"/>
        <v>90</v>
      </c>
      <c r="AU405" s="1">
        <f t="shared" si="322"/>
        <v>32</v>
      </c>
      <c r="AV405" s="1" t="str">
        <f t="shared" si="339"/>
        <v>195</v>
      </c>
      <c r="AW405" s="1">
        <f t="shared" si="323"/>
        <v>6240</v>
      </c>
      <c r="AX405" s="1">
        <f t="shared" si="324"/>
        <v>90</v>
      </c>
      <c r="AY405" s="1">
        <f t="shared" si="325"/>
        <v>31</v>
      </c>
      <c r="AZ405" s="1" t="str">
        <f t="shared" si="340"/>
        <v>227.5</v>
      </c>
      <c r="BA405" s="1">
        <f t="shared" si="326"/>
        <v>7052.5</v>
      </c>
      <c r="BB405" s="1">
        <f t="shared" si="327"/>
        <v>13292.5</v>
      </c>
      <c r="BC405" s="1">
        <f t="shared" si="328"/>
        <v>160</v>
      </c>
      <c r="BE405" s="1" t="str">
        <f t="shared" si="329"/>
        <v>520</v>
      </c>
      <c r="BI405" s="1">
        <f t="shared" si="330"/>
        <v>32890.5</v>
      </c>
      <c r="BJ405" s="1">
        <f t="shared" si="331"/>
        <v>33298.32</v>
      </c>
      <c r="BK405" s="1">
        <f t="shared" si="332"/>
        <v>33495.12</v>
      </c>
      <c r="BM405" s="1" t="e">
        <f>BI405*#REF!*BL405/1000</f>
        <v>#REF!</v>
      </c>
      <c r="BN405" s="1" t="e">
        <f>BJ405*#REF!*BL405/1000</f>
        <v>#REF!</v>
      </c>
      <c r="BO405" s="1" t="e">
        <f>BK405*#REF!*BL405/1000</f>
        <v>#REF!</v>
      </c>
      <c r="BR405" s="1">
        <f t="shared" si="333"/>
        <v>0</v>
      </c>
      <c r="BS405" s="1">
        <f t="shared" si="334"/>
        <v>0</v>
      </c>
      <c r="BT405" s="1">
        <f t="shared" si="335"/>
        <v>0</v>
      </c>
    </row>
    <row r="406" spans="1:72">
      <c r="A406" s="1">
        <v>403</v>
      </c>
      <c r="B406" s="8" t="s">
        <v>94</v>
      </c>
      <c r="D406" s="1">
        <v>7800</v>
      </c>
      <c r="F406" s="1">
        <v>90</v>
      </c>
      <c r="G406" s="1">
        <v>32</v>
      </c>
      <c r="H406" s="1">
        <v>90</v>
      </c>
      <c r="I406" s="1">
        <v>31</v>
      </c>
      <c r="J406" s="1">
        <v>63</v>
      </c>
      <c r="K406" s="1">
        <f t="shared" si="314"/>
        <v>13292.5</v>
      </c>
      <c r="L406" s="1">
        <f t="shared" si="315"/>
        <v>35805.26</v>
      </c>
      <c r="M406" s="1">
        <f t="shared" si="316"/>
        <v>36213.08</v>
      </c>
      <c r="N406" s="1">
        <f t="shared" si="317"/>
        <v>36409.88</v>
      </c>
      <c r="O406" s="1">
        <f t="shared" si="341"/>
        <v>10100</v>
      </c>
      <c r="P406" s="1">
        <v>2900</v>
      </c>
      <c r="Q406" s="1">
        <v>2400</v>
      </c>
      <c r="R406" s="11" t="s">
        <v>95</v>
      </c>
      <c r="S406" s="13">
        <v>4870</v>
      </c>
      <c r="T406" s="13">
        <v>4700</v>
      </c>
      <c r="U406" s="13">
        <v>2927</v>
      </c>
      <c r="V406" s="14">
        <f t="shared" si="266"/>
        <v>12497</v>
      </c>
      <c r="W406" s="13">
        <f>2730*2</f>
        <v>5460</v>
      </c>
      <c r="X406" s="13">
        <v>208</v>
      </c>
      <c r="Y406" s="13">
        <v>247</v>
      </c>
      <c r="Z406" s="13">
        <v>80</v>
      </c>
      <c r="AA406" s="11">
        <f t="shared" si="312"/>
        <v>7800</v>
      </c>
      <c r="AB406" s="12">
        <f t="shared" si="336"/>
        <v>1870.88</v>
      </c>
      <c r="AC406" s="18">
        <f t="shared" si="318"/>
        <v>22192.76</v>
      </c>
      <c r="AD406" s="17">
        <f t="shared" si="319"/>
        <v>22600.58</v>
      </c>
      <c r="AE406" s="17">
        <f t="shared" si="320"/>
        <v>22797.38</v>
      </c>
      <c r="AF406" s="19">
        <v>55</v>
      </c>
      <c r="AG406" s="13">
        <v>24</v>
      </c>
      <c r="AH406" s="13">
        <v>25</v>
      </c>
      <c r="AI406" s="13">
        <v>8</v>
      </c>
      <c r="AJ406" s="21">
        <v>50</v>
      </c>
      <c r="AK406" s="21">
        <v>4</v>
      </c>
      <c r="AL406" s="21">
        <v>2.5</v>
      </c>
      <c r="AM406" s="21">
        <v>4.2</v>
      </c>
      <c r="AN406" s="13">
        <v>3.4</v>
      </c>
      <c r="AO406" s="13">
        <v>5</v>
      </c>
      <c r="AP406" s="13">
        <v>35</v>
      </c>
      <c r="AQ406" s="11">
        <f t="shared" si="313"/>
        <v>7800</v>
      </c>
      <c r="AR406" s="13">
        <f t="shared" si="337"/>
        <v>604.62</v>
      </c>
      <c r="AS406" s="13">
        <f t="shared" si="338"/>
        <v>407.82</v>
      </c>
      <c r="AT406" s="1">
        <f t="shared" si="321"/>
        <v>90</v>
      </c>
      <c r="AU406" s="1">
        <f t="shared" si="322"/>
        <v>32</v>
      </c>
      <c r="AV406" s="1" t="str">
        <f t="shared" si="339"/>
        <v>195</v>
      </c>
      <c r="AW406" s="1">
        <f t="shared" si="323"/>
        <v>6240</v>
      </c>
      <c r="AX406" s="1">
        <f t="shared" si="324"/>
        <v>90</v>
      </c>
      <c r="AY406" s="1">
        <f t="shared" si="325"/>
        <v>31</v>
      </c>
      <c r="AZ406" s="1" t="str">
        <f t="shared" si="340"/>
        <v>227.5</v>
      </c>
      <c r="BA406" s="1">
        <f t="shared" si="326"/>
        <v>7052.5</v>
      </c>
      <c r="BB406" s="1">
        <f t="shared" si="327"/>
        <v>13292.5</v>
      </c>
      <c r="BC406" s="1">
        <f t="shared" si="328"/>
        <v>63</v>
      </c>
      <c r="BE406" s="1" t="str">
        <f t="shared" si="329"/>
        <v>320</v>
      </c>
      <c r="BI406" s="1">
        <f t="shared" si="330"/>
        <v>35805.26</v>
      </c>
      <c r="BJ406" s="1">
        <f t="shared" si="331"/>
        <v>36213.08</v>
      </c>
      <c r="BK406" s="1">
        <f t="shared" si="332"/>
        <v>36409.88</v>
      </c>
      <c r="BM406" s="1" t="e">
        <f>BI406*#REF!*BL406/1000</f>
        <v>#REF!</v>
      </c>
      <c r="BN406" s="1" t="e">
        <f>BJ406*#REF!*BL406/1000</f>
        <v>#REF!</v>
      </c>
      <c r="BO406" s="1" t="e">
        <f>BK406*#REF!*BL406/1000</f>
        <v>#REF!</v>
      </c>
      <c r="BR406" s="1">
        <f t="shared" si="333"/>
        <v>0</v>
      </c>
      <c r="BS406" s="1">
        <f t="shared" si="334"/>
        <v>0</v>
      </c>
      <c r="BT406" s="1">
        <f t="shared" si="335"/>
        <v>0</v>
      </c>
    </row>
    <row r="407" spans="1:72">
      <c r="A407" s="1">
        <v>404</v>
      </c>
      <c r="B407" s="8" t="s">
        <v>94</v>
      </c>
      <c r="D407" s="1">
        <v>7800</v>
      </c>
      <c r="F407" s="1">
        <v>90</v>
      </c>
      <c r="G407" s="1">
        <v>32</v>
      </c>
      <c r="H407" s="1">
        <v>90</v>
      </c>
      <c r="I407" s="1">
        <v>31</v>
      </c>
      <c r="J407" s="1">
        <v>160</v>
      </c>
      <c r="K407" s="1">
        <f t="shared" si="314"/>
        <v>13292.5</v>
      </c>
      <c r="L407" s="1">
        <f t="shared" si="315"/>
        <v>38409.26</v>
      </c>
      <c r="M407" s="1">
        <f t="shared" si="316"/>
        <v>38817.08</v>
      </c>
      <c r="N407" s="1">
        <f t="shared" si="317"/>
        <v>39013.88</v>
      </c>
      <c r="O407" s="1">
        <f t="shared" si="341"/>
        <v>10100</v>
      </c>
      <c r="P407" s="1">
        <v>2900</v>
      </c>
      <c r="Q407" s="1">
        <v>2400</v>
      </c>
      <c r="R407" s="11" t="s">
        <v>96</v>
      </c>
      <c r="S407" s="13">
        <v>4870</v>
      </c>
      <c r="T407" s="13">
        <v>4700</v>
      </c>
      <c r="U407" s="13">
        <v>2927</v>
      </c>
      <c r="V407" s="14">
        <f t="shared" si="266"/>
        <v>12497</v>
      </c>
      <c r="W407" s="13">
        <f>3932*2</f>
        <v>7864</v>
      </c>
      <c r="X407" s="13">
        <v>208</v>
      </c>
      <c r="Y407" s="13">
        <v>247</v>
      </c>
      <c r="Z407" s="13">
        <v>80</v>
      </c>
      <c r="AA407" s="11">
        <f t="shared" si="312"/>
        <v>7800</v>
      </c>
      <c r="AB407" s="12">
        <f t="shared" si="336"/>
        <v>1870.88</v>
      </c>
      <c r="AC407" s="18">
        <f t="shared" si="318"/>
        <v>24596.76</v>
      </c>
      <c r="AD407" s="17">
        <f t="shared" si="319"/>
        <v>25004.58</v>
      </c>
      <c r="AE407" s="17">
        <f t="shared" si="320"/>
        <v>25201.38</v>
      </c>
      <c r="AF407" s="19">
        <v>55</v>
      </c>
      <c r="AG407" s="13">
        <v>24</v>
      </c>
      <c r="AH407" s="13">
        <v>25</v>
      </c>
      <c r="AI407" s="13">
        <v>8</v>
      </c>
      <c r="AJ407" s="21">
        <v>50</v>
      </c>
      <c r="AK407" s="21">
        <v>4</v>
      </c>
      <c r="AL407" s="21">
        <v>2.5</v>
      </c>
      <c r="AM407" s="21">
        <v>4.2</v>
      </c>
      <c r="AN407" s="13">
        <v>3.4</v>
      </c>
      <c r="AO407" s="13">
        <v>5</v>
      </c>
      <c r="AP407" s="13">
        <v>35</v>
      </c>
      <c r="AQ407" s="11">
        <f t="shared" si="313"/>
        <v>7800</v>
      </c>
      <c r="AR407" s="13">
        <f t="shared" si="337"/>
        <v>604.62</v>
      </c>
      <c r="AS407" s="13">
        <f t="shared" si="338"/>
        <v>407.82</v>
      </c>
      <c r="AT407" s="1">
        <f t="shared" si="321"/>
        <v>90</v>
      </c>
      <c r="AU407" s="1">
        <f t="shared" si="322"/>
        <v>32</v>
      </c>
      <c r="AV407" s="1" t="str">
        <f t="shared" si="339"/>
        <v>195</v>
      </c>
      <c r="AW407" s="1">
        <f t="shared" si="323"/>
        <v>6240</v>
      </c>
      <c r="AX407" s="1">
        <f t="shared" si="324"/>
        <v>90</v>
      </c>
      <c r="AY407" s="1">
        <f t="shared" si="325"/>
        <v>31</v>
      </c>
      <c r="AZ407" s="1" t="str">
        <f t="shared" si="340"/>
        <v>227.5</v>
      </c>
      <c r="BA407" s="1">
        <f t="shared" si="326"/>
        <v>7052.5</v>
      </c>
      <c r="BB407" s="1">
        <f t="shared" si="327"/>
        <v>13292.5</v>
      </c>
      <c r="BC407" s="1">
        <f t="shared" si="328"/>
        <v>160</v>
      </c>
      <c r="BE407" s="1" t="str">
        <f t="shared" si="329"/>
        <v>520</v>
      </c>
      <c r="BI407" s="1">
        <f t="shared" si="330"/>
        <v>38409.26</v>
      </c>
      <c r="BJ407" s="1">
        <f t="shared" si="331"/>
        <v>38817.08</v>
      </c>
      <c r="BK407" s="1">
        <f t="shared" si="332"/>
        <v>39013.88</v>
      </c>
      <c r="BM407" s="1" t="e">
        <f>BI407*#REF!*BL407/1000</f>
        <v>#REF!</v>
      </c>
      <c r="BN407" s="1" t="e">
        <f>BJ407*#REF!*BL407/1000</f>
        <v>#REF!</v>
      </c>
      <c r="BO407" s="1" t="e">
        <f>BK407*#REF!*BL407/1000</f>
        <v>#REF!</v>
      </c>
      <c r="BR407" s="1">
        <f t="shared" si="333"/>
        <v>0</v>
      </c>
      <c r="BS407" s="1">
        <f t="shared" si="334"/>
        <v>0</v>
      </c>
      <c r="BT407" s="1">
        <f t="shared" si="335"/>
        <v>0</v>
      </c>
    </row>
    <row r="408" spans="1:72">
      <c r="A408" s="1">
        <v>405</v>
      </c>
      <c r="B408" s="8" t="s">
        <v>94</v>
      </c>
      <c r="C408" s="1">
        <v>500</v>
      </c>
      <c r="D408" s="1">
        <v>8500</v>
      </c>
      <c r="F408" s="1">
        <v>90</v>
      </c>
      <c r="G408" s="1">
        <v>35</v>
      </c>
      <c r="H408" s="1">
        <v>90</v>
      </c>
      <c r="I408" s="1">
        <v>34</v>
      </c>
      <c r="J408" s="1">
        <v>63</v>
      </c>
      <c r="K408" s="1">
        <f t="shared" si="314"/>
        <v>14560</v>
      </c>
      <c r="L408" s="1">
        <f t="shared" si="315"/>
        <v>28471.5</v>
      </c>
      <c r="M408" s="1">
        <f t="shared" si="316"/>
        <v>28895.28</v>
      </c>
      <c r="N408" s="1">
        <f t="shared" si="317"/>
        <v>29108.88</v>
      </c>
      <c r="O408" s="1">
        <f t="shared" si="341"/>
        <v>10800</v>
      </c>
      <c r="P408" s="1">
        <v>2900</v>
      </c>
      <c r="Q408" s="1">
        <v>2400</v>
      </c>
      <c r="R408" s="11" t="s">
        <v>77</v>
      </c>
      <c r="S408" s="13">
        <v>2680</v>
      </c>
      <c r="T408" s="13">
        <v>2867</v>
      </c>
      <c r="U408" s="13">
        <v>2652</v>
      </c>
      <c r="V408" s="14">
        <f t="shared" si="266"/>
        <v>8199</v>
      </c>
      <c r="W408" s="13">
        <v>1480</v>
      </c>
      <c r="X408" s="13">
        <f>350/2</f>
        <v>175</v>
      </c>
      <c r="Y408" s="13">
        <v>247</v>
      </c>
      <c r="Z408" s="13">
        <v>80</v>
      </c>
      <c r="AA408" s="11">
        <f t="shared" si="312"/>
        <v>8500</v>
      </c>
      <c r="AB408" s="12">
        <f t="shared" si="336"/>
        <v>1709.25</v>
      </c>
      <c r="AC408" s="18">
        <f t="shared" si="318"/>
        <v>13591.5</v>
      </c>
      <c r="AD408" s="17">
        <f t="shared" si="319"/>
        <v>14015.28</v>
      </c>
      <c r="AE408" s="17">
        <f t="shared" si="320"/>
        <v>14228.88</v>
      </c>
      <c r="AF408" s="19">
        <v>55</v>
      </c>
      <c r="AG408" s="13">
        <v>24</v>
      </c>
      <c r="AH408" s="13">
        <v>25</v>
      </c>
      <c r="AI408" s="13">
        <v>8</v>
      </c>
      <c r="AJ408" s="21">
        <v>50</v>
      </c>
      <c r="AK408" s="21">
        <v>4</v>
      </c>
      <c r="AL408" s="21">
        <v>2.5</v>
      </c>
      <c r="AM408" s="21">
        <v>4.2</v>
      </c>
      <c r="AN408" s="13">
        <v>3.4</v>
      </c>
      <c r="AO408" s="13">
        <v>5</v>
      </c>
      <c r="AP408" s="13">
        <v>35</v>
      </c>
      <c r="AQ408" s="11">
        <f t="shared" si="313"/>
        <v>8500</v>
      </c>
      <c r="AR408" s="13">
        <f t="shared" si="337"/>
        <v>637.38</v>
      </c>
      <c r="AS408" s="13">
        <f t="shared" si="338"/>
        <v>423.78</v>
      </c>
      <c r="AT408" s="1">
        <f t="shared" si="321"/>
        <v>90</v>
      </c>
      <c r="AU408" s="1">
        <f t="shared" si="322"/>
        <v>35</v>
      </c>
      <c r="AV408" s="1" t="str">
        <f t="shared" si="339"/>
        <v>195</v>
      </c>
      <c r="AW408" s="1">
        <f t="shared" si="323"/>
        <v>6825</v>
      </c>
      <c r="AX408" s="1">
        <f t="shared" si="324"/>
        <v>90</v>
      </c>
      <c r="AY408" s="1">
        <f t="shared" si="325"/>
        <v>34</v>
      </c>
      <c r="AZ408" s="1" t="str">
        <f t="shared" si="340"/>
        <v>227.5</v>
      </c>
      <c r="BA408" s="1">
        <f t="shared" si="326"/>
        <v>7735</v>
      </c>
      <c r="BB408" s="1">
        <f t="shared" si="327"/>
        <v>14560</v>
      </c>
      <c r="BC408" s="1">
        <f t="shared" si="328"/>
        <v>63</v>
      </c>
      <c r="BE408" s="1" t="str">
        <f t="shared" si="329"/>
        <v>320</v>
      </c>
      <c r="BI408" s="1">
        <f t="shared" si="330"/>
        <v>28471.5</v>
      </c>
      <c r="BJ408" s="1">
        <f t="shared" si="331"/>
        <v>28895.28</v>
      </c>
      <c r="BK408" s="1">
        <f t="shared" si="332"/>
        <v>29108.88</v>
      </c>
      <c r="BM408" s="1" t="e">
        <f>BI408*#REF!*BL408/1000</f>
        <v>#REF!</v>
      </c>
      <c r="BN408" s="1" t="e">
        <f>BJ408*#REF!*BL408/1000</f>
        <v>#REF!</v>
      </c>
      <c r="BO408" s="1" t="e">
        <f>BK408*#REF!*BL408/1000</f>
        <v>#REF!</v>
      </c>
      <c r="BR408" s="1">
        <f t="shared" si="333"/>
        <v>0</v>
      </c>
      <c r="BS408" s="1">
        <f t="shared" si="334"/>
        <v>0</v>
      </c>
      <c r="BT408" s="1">
        <f t="shared" si="335"/>
        <v>0</v>
      </c>
    </row>
    <row r="409" spans="1:72">
      <c r="A409" s="1">
        <v>406</v>
      </c>
      <c r="B409" s="8" t="s">
        <v>94</v>
      </c>
      <c r="D409" s="1">
        <v>8500</v>
      </c>
      <c r="F409" s="1">
        <v>90</v>
      </c>
      <c r="G409" s="1">
        <v>35</v>
      </c>
      <c r="H409" s="1">
        <v>90</v>
      </c>
      <c r="I409" s="1">
        <v>34</v>
      </c>
      <c r="J409" s="1">
        <v>63</v>
      </c>
      <c r="K409" s="1">
        <f t="shared" si="314"/>
        <v>14560</v>
      </c>
      <c r="L409" s="1">
        <f t="shared" si="315"/>
        <v>30048.8</v>
      </c>
      <c r="M409" s="1">
        <f t="shared" si="316"/>
        <v>30472.58</v>
      </c>
      <c r="N409" s="1">
        <f t="shared" si="317"/>
        <v>30686.18</v>
      </c>
      <c r="O409" s="1">
        <f t="shared" si="341"/>
        <v>10800</v>
      </c>
      <c r="P409" s="1">
        <v>2900</v>
      </c>
      <c r="Q409" s="1">
        <v>2400</v>
      </c>
      <c r="R409" s="11" t="s">
        <v>78</v>
      </c>
      <c r="S409" s="13">
        <v>3458</v>
      </c>
      <c r="T409" s="13">
        <v>2867</v>
      </c>
      <c r="U409" s="13">
        <v>2652</v>
      </c>
      <c r="V409" s="14">
        <f t="shared" si="266"/>
        <v>8977</v>
      </c>
      <c r="W409" s="13">
        <v>2000</v>
      </c>
      <c r="X409" s="13">
        <f>380/2</f>
        <v>190</v>
      </c>
      <c r="Y409" s="13">
        <v>247</v>
      </c>
      <c r="Z409" s="13">
        <v>80</v>
      </c>
      <c r="AA409" s="11">
        <f t="shared" si="312"/>
        <v>8500</v>
      </c>
      <c r="AB409" s="12">
        <f t="shared" si="336"/>
        <v>1848.9</v>
      </c>
      <c r="AC409" s="18">
        <f t="shared" si="318"/>
        <v>15168.8</v>
      </c>
      <c r="AD409" s="17">
        <f t="shared" si="319"/>
        <v>15592.58</v>
      </c>
      <c r="AE409" s="17">
        <f t="shared" si="320"/>
        <v>15806.18</v>
      </c>
      <c r="AF409" s="19">
        <v>55</v>
      </c>
      <c r="AG409" s="13">
        <v>24</v>
      </c>
      <c r="AH409" s="13">
        <v>25</v>
      </c>
      <c r="AI409" s="13">
        <v>8</v>
      </c>
      <c r="AJ409" s="21">
        <v>50</v>
      </c>
      <c r="AK409" s="21">
        <v>4</v>
      </c>
      <c r="AL409" s="21">
        <v>2.5</v>
      </c>
      <c r="AM409" s="21">
        <v>4.2</v>
      </c>
      <c r="AN409" s="13">
        <v>3.4</v>
      </c>
      <c r="AO409" s="13">
        <v>5</v>
      </c>
      <c r="AP409" s="13">
        <v>35</v>
      </c>
      <c r="AQ409" s="11">
        <f t="shared" si="313"/>
        <v>8500</v>
      </c>
      <c r="AR409" s="13">
        <f t="shared" si="337"/>
        <v>637.38</v>
      </c>
      <c r="AS409" s="13">
        <f t="shared" si="338"/>
        <v>423.78</v>
      </c>
      <c r="AT409" s="1">
        <f t="shared" si="321"/>
        <v>90</v>
      </c>
      <c r="AU409" s="1">
        <f t="shared" si="322"/>
        <v>35</v>
      </c>
      <c r="AV409" s="1" t="str">
        <f t="shared" si="339"/>
        <v>195</v>
      </c>
      <c r="AW409" s="1">
        <f t="shared" si="323"/>
        <v>6825</v>
      </c>
      <c r="AX409" s="1">
        <f t="shared" si="324"/>
        <v>90</v>
      </c>
      <c r="AY409" s="1">
        <f t="shared" si="325"/>
        <v>34</v>
      </c>
      <c r="AZ409" s="1" t="str">
        <f t="shared" si="340"/>
        <v>227.5</v>
      </c>
      <c r="BA409" s="1">
        <f t="shared" si="326"/>
        <v>7735</v>
      </c>
      <c r="BB409" s="1">
        <f t="shared" si="327"/>
        <v>14560</v>
      </c>
      <c r="BC409" s="1">
        <f t="shared" si="328"/>
        <v>63</v>
      </c>
      <c r="BE409" s="1" t="str">
        <f t="shared" si="329"/>
        <v>320</v>
      </c>
      <c r="BI409" s="1">
        <f t="shared" si="330"/>
        <v>30048.8</v>
      </c>
      <c r="BJ409" s="1">
        <f t="shared" si="331"/>
        <v>30472.58</v>
      </c>
      <c r="BK409" s="1">
        <f t="shared" si="332"/>
        <v>30686.18</v>
      </c>
      <c r="BM409" s="1" t="e">
        <f>BI409*#REF!*BL409/1000</f>
        <v>#REF!</v>
      </c>
      <c r="BN409" s="1" t="e">
        <f>BJ409*#REF!*BL409/1000</f>
        <v>#REF!</v>
      </c>
      <c r="BO409" s="1" t="e">
        <f>BK409*#REF!*BL409/1000</f>
        <v>#REF!</v>
      </c>
      <c r="BR409" s="1">
        <f t="shared" si="333"/>
        <v>0</v>
      </c>
      <c r="BS409" s="1">
        <f t="shared" si="334"/>
        <v>0</v>
      </c>
      <c r="BT409" s="1">
        <f t="shared" si="335"/>
        <v>0</v>
      </c>
    </row>
    <row r="410" spans="1:72">
      <c r="A410" s="1">
        <v>407</v>
      </c>
      <c r="B410" s="8" t="s">
        <v>94</v>
      </c>
      <c r="D410" s="1">
        <v>8500</v>
      </c>
      <c r="F410" s="1">
        <v>90</v>
      </c>
      <c r="G410" s="1">
        <v>35</v>
      </c>
      <c r="H410" s="1">
        <v>90</v>
      </c>
      <c r="I410" s="1">
        <v>34</v>
      </c>
      <c r="J410" s="1">
        <v>63</v>
      </c>
      <c r="K410" s="1">
        <f t="shared" si="314"/>
        <v>14560</v>
      </c>
      <c r="L410" s="1">
        <f t="shared" si="315"/>
        <v>30416.8</v>
      </c>
      <c r="M410" s="1">
        <f t="shared" si="316"/>
        <v>30840.58</v>
      </c>
      <c r="N410" s="1">
        <f t="shared" si="317"/>
        <v>31054.18</v>
      </c>
      <c r="O410" s="1">
        <f t="shared" si="341"/>
        <v>10800</v>
      </c>
      <c r="P410" s="1">
        <v>2900</v>
      </c>
      <c r="Q410" s="1">
        <v>2400</v>
      </c>
      <c r="R410" s="11" t="s">
        <v>80</v>
      </c>
      <c r="S410" s="13">
        <v>3458</v>
      </c>
      <c r="T410" s="13">
        <v>2867</v>
      </c>
      <c r="U410" s="13">
        <v>2652</v>
      </c>
      <c r="V410" s="14">
        <f t="shared" si="266"/>
        <v>8977</v>
      </c>
      <c r="W410" s="13">
        <f>1184*2</f>
        <v>2368</v>
      </c>
      <c r="X410" s="13">
        <f>380/2</f>
        <v>190</v>
      </c>
      <c r="Y410" s="13">
        <v>247</v>
      </c>
      <c r="Z410" s="13">
        <v>80</v>
      </c>
      <c r="AA410" s="11">
        <f t="shared" si="312"/>
        <v>8500</v>
      </c>
      <c r="AB410" s="12">
        <f t="shared" si="336"/>
        <v>1848.9</v>
      </c>
      <c r="AC410" s="18">
        <f t="shared" si="318"/>
        <v>15536.8</v>
      </c>
      <c r="AD410" s="17">
        <f t="shared" si="319"/>
        <v>15960.58</v>
      </c>
      <c r="AE410" s="17">
        <f t="shared" si="320"/>
        <v>16174.18</v>
      </c>
      <c r="AF410" s="19">
        <v>55</v>
      </c>
      <c r="AG410" s="13">
        <v>24</v>
      </c>
      <c r="AH410" s="13">
        <v>25</v>
      </c>
      <c r="AI410" s="13">
        <v>8</v>
      </c>
      <c r="AJ410" s="21">
        <v>50</v>
      </c>
      <c r="AK410" s="21">
        <v>4</v>
      </c>
      <c r="AL410" s="21">
        <v>2.5</v>
      </c>
      <c r="AM410" s="21">
        <v>4.2</v>
      </c>
      <c r="AN410" s="13">
        <v>3.4</v>
      </c>
      <c r="AO410" s="13">
        <v>5</v>
      </c>
      <c r="AP410" s="13">
        <v>35</v>
      </c>
      <c r="AQ410" s="11">
        <f t="shared" si="313"/>
        <v>8500</v>
      </c>
      <c r="AR410" s="13">
        <f t="shared" si="337"/>
        <v>637.38</v>
      </c>
      <c r="AS410" s="13">
        <f t="shared" si="338"/>
        <v>423.78</v>
      </c>
      <c r="AT410" s="1">
        <f t="shared" si="321"/>
        <v>90</v>
      </c>
      <c r="AU410" s="1">
        <f t="shared" si="322"/>
        <v>35</v>
      </c>
      <c r="AV410" s="1" t="str">
        <f t="shared" si="339"/>
        <v>195</v>
      </c>
      <c r="AW410" s="1">
        <f t="shared" si="323"/>
        <v>6825</v>
      </c>
      <c r="AX410" s="1">
        <f t="shared" si="324"/>
        <v>90</v>
      </c>
      <c r="AY410" s="1">
        <f t="shared" si="325"/>
        <v>34</v>
      </c>
      <c r="AZ410" s="1" t="str">
        <f t="shared" si="340"/>
        <v>227.5</v>
      </c>
      <c r="BA410" s="1">
        <f t="shared" si="326"/>
        <v>7735</v>
      </c>
      <c r="BB410" s="1">
        <f t="shared" si="327"/>
        <v>14560</v>
      </c>
      <c r="BC410" s="1">
        <f t="shared" si="328"/>
        <v>63</v>
      </c>
      <c r="BE410" s="1" t="str">
        <f t="shared" si="329"/>
        <v>320</v>
      </c>
      <c r="BI410" s="1">
        <f t="shared" si="330"/>
        <v>30416.8</v>
      </c>
      <c r="BJ410" s="1">
        <f t="shared" si="331"/>
        <v>30840.58</v>
      </c>
      <c r="BK410" s="1">
        <f t="shared" si="332"/>
        <v>31054.18</v>
      </c>
      <c r="BM410" s="1" t="e">
        <f>BI410*#REF!*BL410/1000</f>
        <v>#REF!</v>
      </c>
      <c r="BN410" s="1" t="e">
        <f>BJ410*#REF!*BL410/1000</f>
        <v>#REF!</v>
      </c>
      <c r="BO410" s="1" t="e">
        <f>BK410*#REF!*BL410/1000</f>
        <v>#REF!</v>
      </c>
      <c r="BR410" s="1">
        <f t="shared" si="333"/>
        <v>0</v>
      </c>
      <c r="BS410" s="1">
        <f t="shared" si="334"/>
        <v>0</v>
      </c>
      <c r="BT410" s="1">
        <f t="shared" si="335"/>
        <v>0</v>
      </c>
    </row>
    <row r="411" spans="1:72">
      <c r="A411" s="1">
        <v>408</v>
      </c>
      <c r="B411" s="8" t="s">
        <v>94</v>
      </c>
      <c r="D411" s="1">
        <v>8500</v>
      </c>
      <c r="F411" s="1">
        <v>90</v>
      </c>
      <c r="G411" s="1">
        <v>35</v>
      </c>
      <c r="H411" s="1">
        <v>90</v>
      </c>
      <c r="I411" s="1">
        <v>34</v>
      </c>
      <c r="J411" s="1">
        <v>160</v>
      </c>
      <c r="K411" s="1">
        <f t="shared" si="314"/>
        <v>14560</v>
      </c>
      <c r="L411" s="1">
        <f t="shared" si="315"/>
        <v>31488.8</v>
      </c>
      <c r="M411" s="1">
        <f t="shared" si="316"/>
        <v>31912.58</v>
      </c>
      <c r="N411" s="1">
        <f t="shared" si="317"/>
        <v>32126.18</v>
      </c>
      <c r="O411" s="1">
        <f t="shared" si="341"/>
        <v>10800</v>
      </c>
      <c r="P411" s="1">
        <v>2900</v>
      </c>
      <c r="Q411" s="1">
        <v>2400</v>
      </c>
      <c r="R411" s="11" t="s">
        <v>89</v>
      </c>
      <c r="S411" s="13">
        <v>3458</v>
      </c>
      <c r="T411" s="13">
        <v>2867</v>
      </c>
      <c r="U411" s="13">
        <v>2652</v>
      </c>
      <c r="V411" s="14">
        <f t="shared" si="266"/>
        <v>8977</v>
      </c>
      <c r="W411" s="13">
        <f>1620*2</f>
        <v>3240</v>
      </c>
      <c r="X411" s="13">
        <f>380/2</f>
        <v>190</v>
      </c>
      <c r="Y411" s="13">
        <v>247</v>
      </c>
      <c r="Z411" s="13">
        <v>80</v>
      </c>
      <c r="AA411" s="11">
        <f t="shared" si="312"/>
        <v>8500</v>
      </c>
      <c r="AB411" s="12">
        <f t="shared" si="336"/>
        <v>1848.9</v>
      </c>
      <c r="AC411" s="18">
        <f t="shared" si="318"/>
        <v>16408.8</v>
      </c>
      <c r="AD411" s="17">
        <f t="shared" si="319"/>
        <v>16832.58</v>
      </c>
      <c r="AE411" s="17">
        <f t="shared" si="320"/>
        <v>17046.18</v>
      </c>
      <c r="AF411" s="19">
        <v>55</v>
      </c>
      <c r="AG411" s="13">
        <v>24</v>
      </c>
      <c r="AH411" s="13">
        <v>25</v>
      </c>
      <c r="AI411" s="13">
        <v>8</v>
      </c>
      <c r="AJ411" s="21">
        <v>50</v>
      </c>
      <c r="AK411" s="21">
        <v>4</v>
      </c>
      <c r="AL411" s="21">
        <v>2.5</v>
      </c>
      <c r="AM411" s="21">
        <v>4.2</v>
      </c>
      <c r="AN411" s="13">
        <v>3.4</v>
      </c>
      <c r="AO411" s="13">
        <v>5</v>
      </c>
      <c r="AP411" s="13">
        <v>35</v>
      </c>
      <c r="AQ411" s="11">
        <f t="shared" si="313"/>
        <v>8500</v>
      </c>
      <c r="AR411" s="13">
        <f t="shared" si="337"/>
        <v>637.38</v>
      </c>
      <c r="AS411" s="13">
        <f t="shared" si="338"/>
        <v>423.78</v>
      </c>
      <c r="AT411" s="1">
        <f t="shared" si="321"/>
        <v>90</v>
      </c>
      <c r="AU411" s="1">
        <f t="shared" si="322"/>
        <v>35</v>
      </c>
      <c r="AV411" s="1" t="str">
        <f t="shared" si="339"/>
        <v>195</v>
      </c>
      <c r="AW411" s="1">
        <f t="shared" si="323"/>
        <v>6825</v>
      </c>
      <c r="AX411" s="1">
        <f t="shared" si="324"/>
        <v>90</v>
      </c>
      <c r="AY411" s="1">
        <f t="shared" si="325"/>
        <v>34</v>
      </c>
      <c r="AZ411" s="1" t="str">
        <f t="shared" si="340"/>
        <v>227.5</v>
      </c>
      <c r="BA411" s="1">
        <f t="shared" si="326"/>
        <v>7735</v>
      </c>
      <c r="BB411" s="1">
        <f t="shared" si="327"/>
        <v>14560</v>
      </c>
      <c r="BC411" s="1">
        <f t="shared" si="328"/>
        <v>160</v>
      </c>
      <c r="BE411" s="1" t="str">
        <f t="shared" si="329"/>
        <v>520</v>
      </c>
      <c r="BI411" s="1">
        <f t="shared" si="330"/>
        <v>31488.8</v>
      </c>
      <c r="BJ411" s="1">
        <f t="shared" si="331"/>
        <v>31912.58</v>
      </c>
      <c r="BK411" s="1">
        <f t="shared" si="332"/>
        <v>32126.18</v>
      </c>
      <c r="BM411" s="1" t="e">
        <f>BI411*#REF!*BL411/1000</f>
        <v>#REF!</v>
      </c>
      <c r="BN411" s="1" t="e">
        <f>BJ411*#REF!*BL411/1000</f>
        <v>#REF!</v>
      </c>
      <c r="BO411" s="1" t="e">
        <f>BK411*#REF!*BL411/1000</f>
        <v>#REF!</v>
      </c>
      <c r="BR411" s="1">
        <f t="shared" si="333"/>
        <v>0</v>
      </c>
      <c r="BS411" s="1">
        <f t="shared" si="334"/>
        <v>0</v>
      </c>
      <c r="BT411" s="1">
        <f t="shared" si="335"/>
        <v>0</v>
      </c>
    </row>
    <row r="412" spans="1:72">
      <c r="A412" s="1">
        <v>409</v>
      </c>
      <c r="B412" s="8" t="s">
        <v>94</v>
      </c>
      <c r="D412" s="1">
        <v>8500</v>
      </c>
      <c r="F412" s="1">
        <v>90</v>
      </c>
      <c r="G412" s="1">
        <v>35</v>
      </c>
      <c r="H412" s="1">
        <v>90</v>
      </c>
      <c r="I412" s="1">
        <v>34</v>
      </c>
      <c r="J412" s="1">
        <v>160</v>
      </c>
      <c r="K412" s="1">
        <f t="shared" si="314"/>
        <v>14560</v>
      </c>
      <c r="L412" s="1">
        <f t="shared" si="315"/>
        <v>31708.8</v>
      </c>
      <c r="M412" s="1">
        <f t="shared" si="316"/>
        <v>32132.58</v>
      </c>
      <c r="N412" s="1">
        <f t="shared" si="317"/>
        <v>32346.18</v>
      </c>
      <c r="O412" s="1">
        <f t="shared" si="341"/>
        <v>10800</v>
      </c>
      <c r="P412" s="1">
        <v>2900</v>
      </c>
      <c r="Q412" s="1">
        <v>2400</v>
      </c>
      <c r="R412" s="11" t="s">
        <v>90</v>
      </c>
      <c r="S412" s="13">
        <v>3458</v>
      </c>
      <c r="T412" s="13">
        <v>2867</v>
      </c>
      <c r="U412" s="13">
        <v>2652</v>
      </c>
      <c r="V412" s="14">
        <f t="shared" si="266"/>
        <v>8977</v>
      </c>
      <c r="W412" s="13">
        <f>1730*2</f>
        <v>3460</v>
      </c>
      <c r="X412" s="13">
        <f>380/2</f>
        <v>190</v>
      </c>
      <c r="Y412" s="13">
        <v>247</v>
      </c>
      <c r="Z412" s="13">
        <v>80</v>
      </c>
      <c r="AA412" s="11">
        <f t="shared" si="312"/>
        <v>8500</v>
      </c>
      <c r="AB412" s="12">
        <f t="shared" si="336"/>
        <v>1848.9</v>
      </c>
      <c r="AC412" s="18">
        <f t="shared" si="318"/>
        <v>16628.8</v>
      </c>
      <c r="AD412" s="17">
        <f t="shared" si="319"/>
        <v>17052.58</v>
      </c>
      <c r="AE412" s="17">
        <f t="shared" si="320"/>
        <v>17266.18</v>
      </c>
      <c r="AF412" s="19">
        <v>55</v>
      </c>
      <c r="AG412" s="13">
        <v>24</v>
      </c>
      <c r="AH412" s="13">
        <v>25</v>
      </c>
      <c r="AI412" s="13">
        <v>8</v>
      </c>
      <c r="AJ412" s="21">
        <v>50</v>
      </c>
      <c r="AK412" s="21">
        <v>4</v>
      </c>
      <c r="AL412" s="21">
        <v>2.5</v>
      </c>
      <c r="AM412" s="21">
        <v>4.2</v>
      </c>
      <c r="AN412" s="13">
        <v>3.4</v>
      </c>
      <c r="AO412" s="13">
        <v>5</v>
      </c>
      <c r="AP412" s="13">
        <v>35</v>
      </c>
      <c r="AQ412" s="11">
        <f t="shared" si="313"/>
        <v>8500</v>
      </c>
      <c r="AR412" s="13">
        <f t="shared" si="337"/>
        <v>637.38</v>
      </c>
      <c r="AS412" s="13">
        <f t="shared" si="338"/>
        <v>423.78</v>
      </c>
      <c r="AT412" s="1">
        <f t="shared" si="321"/>
        <v>90</v>
      </c>
      <c r="AU412" s="1">
        <f t="shared" si="322"/>
        <v>35</v>
      </c>
      <c r="AV412" s="1" t="str">
        <f t="shared" si="339"/>
        <v>195</v>
      </c>
      <c r="AW412" s="1">
        <f t="shared" si="323"/>
        <v>6825</v>
      </c>
      <c r="AX412" s="1">
        <f t="shared" si="324"/>
        <v>90</v>
      </c>
      <c r="AY412" s="1">
        <f t="shared" si="325"/>
        <v>34</v>
      </c>
      <c r="AZ412" s="1" t="str">
        <f t="shared" si="340"/>
        <v>227.5</v>
      </c>
      <c r="BA412" s="1">
        <f t="shared" si="326"/>
        <v>7735</v>
      </c>
      <c r="BB412" s="1">
        <f t="shared" si="327"/>
        <v>14560</v>
      </c>
      <c r="BC412" s="1">
        <f t="shared" si="328"/>
        <v>160</v>
      </c>
      <c r="BE412" s="1" t="str">
        <f t="shared" si="329"/>
        <v>520</v>
      </c>
      <c r="BI412" s="1">
        <f t="shared" si="330"/>
        <v>31708.8</v>
      </c>
      <c r="BJ412" s="1">
        <f t="shared" si="331"/>
        <v>32132.58</v>
      </c>
      <c r="BK412" s="1">
        <f t="shared" si="332"/>
        <v>32346.18</v>
      </c>
      <c r="BM412" s="1" t="e">
        <f>BI412*#REF!*BL412/1000</f>
        <v>#REF!</v>
      </c>
      <c r="BN412" s="1" t="e">
        <f>BJ412*#REF!*BL412/1000</f>
        <v>#REF!</v>
      </c>
      <c r="BO412" s="1" t="e">
        <f>BK412*#REF!*BL412/1000</f>
        <v>#REF!</v>
      </c>
      <c r="BR412" s="1">
        <f t="shared" si="333"/>
        <v>0</v>
      </c>
      <c r="BS412" s="1">
        <f t="shared" si="334"/>
        <v>0</v>
      </c>
      <c r="BT412" s="1">
        <f t="shared" si="335"/>
        <v>0</v>
      </c>
    </row>
    <row r="413" spans="1:72">
      <c r="A413" s="1">
        <v>410</v>
      </c>
      <c r="B413" s="8" t="s">
        <v>94</v>
      </c>
      <c r="D413" s="1">
        <v>8500</v>
      </c>
      <c r="F413" s="1">
        <v>90</v>
      </c>
      <c r="G413" s="1">
        <v>35</v>
      </c>
      <c r="H413" s="1">
        <v>90</v>
      </c>
      <c r="I413" s="1">
        <v>34</v>
      </c>
      <c r="J413" s="1">
        <v>63</v>
      </c>
      <c r="K413" s="1">
        <f t="shared" si="314"/>
        <v>14560</v>
      </c>
      <c r="L413" s="1">
        <f t="shared" si="315"/>
        <v>32318</v>
      </c>
      <c r="M413" s="1">
        <f t="shared" si="316"/>
        <v>32741.78</v>
      </c>
      <c r="N413" s="1">
        <f t="shared" si="317"/>
        <v>32955.38</v>
      </c>
      <c r="O413" s="1">
        <f t="shared" si="341"/>
        <v>10800</v>
      </c>
      <c r="P413" s="1">
        <v>2900</v>
      </c>
      <c r="Q413" s="1">
        <v>2400</v>
      </c>
      <c r="R413" s="11" t="s">
        <v>83</v>
      </c>
      <c r="S413" s="13">
        <v>4003</v>
      </c>
      <c r="T413" s="13">
        <v>3330</v>
      </c>
      <c r="U413" s="13">
        <v>2927</v>
      </c>
      <c r="V413" s="14">
        <f t="shared" si="266"/>
        <v>10260</v>
      </c>
      <c r="W413" s="13">
        <v>2800</v>
      </c>
      <c r="X413" s="13">
        <v>200</v>
      </c>
      <c r="Y413" s="13">
        <v>247</v>
      </c>
      <c r="Z413" s="13">
        <v>80</v>
      </c>
      <c r="AA413" s="11">
        <f t="shared" si="312"/>
        <v>8500</v>
      </c>
      <c r="AB413" s="12">
        <f t="shared" si="336"/>
        <v>1942</v>
      </c>
      <c r="AC413" s="18">
        <f t="shared" si="318"/>
        <v>17438</v>
      </c>
      <c r="AD413" s="17">
        <f t="shared" si="319"/>
        <v>17861.78</v>
      </c>
      <c r="AE413" s="17">
        <f t="shared" si="320"/>
        <v>18075.38</v>
      </c>
      <c r="AF413" s="19">
        <v>55</v>
      </c>
      <c r="AG413" s="13">
        <v>24</v>
      </c>
      <c r="AH413" s="13">
        <v>25</v>
      </c>
      <c r="AI413" s="13">
        <v>8</v>
      </c>
      <c r="AJ413" s="21">
        <v>50</v>
      </c>
      <c r="AK413" s="21">
        <v>4</v>
      </c>
      <c r="AL413" s="21">
        <v>2.5</v>
      </c>
      <c r="AM413" s="21">
        <v>4.2</v>
      </c>
      <c r="AN413" s="13">
        <v>3.4</v>
      </c>
      <c r="AO413" s="13">
        <v>5</v>
      </c>
      <c r="AP413" s="13">
        <v>35</v>
      </c>
      <c r="AQ413" s="11">
        <f t="shared" si="313"/>
        <v>8500</v>
      </c>
      <c r="AR413" s="13">
        <f t="shared" si="337"/>
        <v>637.38</v>
      </c>
      <c r="AS413" s="13">
        <f t="shared" si="338"/>
        <v>423.78</v>
      </c>
      <c r="AT413" s="1">
        <f t="shared" si="321"/>
        <v>90</v>
      </c>
      <c r="AU413" s="1">
        <f t="shared" si="322"/>
        <v>35</v>
      </c>
      <c r="AV413" s="1" t="str">
        <f t="shared" si="339"/>
        <v>195</v>
      </c>
      <c r="AW413" s="1">
        <f t="shared" si="323"/>
        <v>6825</v>
      </c>
      <c r="AX413" s="1">
        <f t="shared" si="324"/>
        <v>90</v>
      </c>
      <c r="AY413" s="1">
        <f t="shared" si="325"/>
        <v>34</v>
      </c>
      <c r="AZ413" s="1" t="str">
        <f t="shared" si="340"/>
        <v>227.5</v>
      </c>
      <c r="BA413" s="1">
        <f t="shared" si="326"/>
        <v>7735</v>
      </c>
      <c r="BB413" s="1">
        <f t="shared" si="327"/>
        <v>14560</v>
      </c>
      <c r="BC413" s="1">
        <f t="shared" si="328"/>
        <v>63</v>
      </c>
      <c r="BE413" s="1" t="str">
        <f t="shared" si="329"/>
        <v>320</v>
      </c>
      <c r="BI413" s="1">
        <f t="shared" si="330"/>
        <v>32318</v>
      </c>
      <c r="BJ413" s="1">
        <f t="shared" si="331"/>
        <v>32741.78</v>
      </c>
      <c r="BK413" s="1">
        <f t="shared" si="332"/>
        <v>32955.38</v>
      </c>
      <c r="BM413" s="1" t="e">
        <f>BI413*#REF!*BL413/1000</f>
        <v>#REF!</v>
      </c>
      <c r="BN413" s="1" t="e">
        <f>BJ413*#REF!*BL413/1000</f>
        <v>#REF!</v>
      </c>
      <c r="BO413" s="1" t="e">
        <f>BK413*#REF!*BL413/1000</f>
        <v>#REF!</v>
      </c>
      <c r="BR413" s="1">
        <f t="shared" si="333"/>
        <v>0</v>
      </c>
      <c r="BS413" s="1">
        <f t="shared" si="334"/>
        <v>0</v>
      </c>
      <c r="BT413" s="1">
        <f t="shared" si="335"/>
        <v>0</v>
      </c>
    </row>
    <row r="414" spans="1:72">
      <c r="A414" s="1">
        <v>411</v>
      </c>
      <c r="B414" s="8" t="s">
        <v>94</v>
      </c>
      <c r="D414" s="1">
        <v>8500</v>
      </c>
      <c r="F414" s="1">
        <v>90</v>
      </c>
      <c r="G414" s="1">
        <v>35</v>
      </c>
      <c r="H414" s="1">
        <v>90</v>
      </c>
      <c r="I414" s="1">
        <v>34</v>
      </c>
      <c r="J414" s="1">
        <v>160</v>
      </c>
      <c r="K414" s="1">
        <f t="shared" si="314"/>
        <v>14560</v>
      </c>
      <c r="L414" s="1">
        <f t="shared" si="315"/>
        <v>34086</v>
      </c>
      <c r="M414" s="1">
        <f t="shared" si="316"/>
        <v>34509.78</v>
      </c>
      <c r="N414" s="1">
        <f t="shared" si="317"/>
        <v>34723.38</v>
      </c>
      <c r="O414" s="1">
        <f t="shared" si="341"/>
        <v>10800</v>
      </c>
      <c r="P414" s="1">
        <v>2900</v>
      </c>
      <c r="Q414" s="1">
        <v>2400</v>
      </c>
      <c r="R414" s="11" t="s">
        <v>87</v>
      </c>
      <c r="S414" s="13">
        <v>4003</v>
      </c>
      <c r="T414" s="13">
        <v>3330</v>
      </c>
      <c r="U414" s="13">
        <v>2927</v>
      </c>
      <c r="V414" s="14">
        <f t="shared" si="266"/>
        <v>10260</v>
      </c>
      <c r="W414" s="13">
        <f>2184*2</f>
        <v>4368</v>
      </c>
      <c r="X414" s="13">
        <v>200</v>
      </c>
      <c r="Y414" s="13">
        <v>247</v>
      </c>
      <c r="Z414" s="13">
        <v>80</v>
      </c>
      <c r="AA414" s="11">
        <f t="shared" si="312"/>
        <v>8500</v>
      </c>
      <c r="AB414" s="12">
        <f t="shared" si="336"/>
        <v>1942</v>
      </c>
      <c r="AC414" s="18">
        <f t="shared" si="318"/>
        <v>19006</v>
      </c>
      <c r="AD414" s="17">
        <f t="shared" si="319"/>
        <v>19429.78</v>
      </c>
      <c r="AE414" s="17">
        <f t="shared" si="320"/>
        <v>19643.38</v>
      </c>
      <c r="AF414" s="19">
        <v>55</v>
      </c>
      <c r="AG414" s="13">
        <v>24</v>
      </c>
      <c r="AH414" s="13">
        <v>25</v>
      </c>
      <c r="AI414" s="13">
        <v>8</v>
      </c>
      <c r="AJ414" s="21">
        <v>50</v>
      </c>
      <c r="AK414" s="21">
        <v>4</v>
      </c>
      <c r="AL414" s="21">
        <v>2.5</v>
      </c>
      <c r="AM414" s="21">
        <v>4.2</v>
      </c>
      <c r="AN414" s="13">
        <v>3.4</v>
      </c>
      <c r="AO414" s="13">
        <v>5</v>
      </c>
      <c r="AP414" s="13">
        <v>35</v>
      </c>
      <c r="AQ414" s="11">
        <f t="shared" si="313"/>
        <v>8500</v>
      </c>
      <c r="AR414" s="13">
        <f t="shared" si="337"/>
        <v>637.38</v>
      </c>
      <c r="AS414" s="13">
        <f t="shared" si="338"/>
        <v>423.78</v>
      </c>
      <c r="AT414" s="1">
        <f t="shared" si="321"/>
        <v>90</v>
      </c>
      <c r="AU414" s="1">
        <f t="shared" si="322"/>
        <v>35</v>
      </c>
      <c r="AV414" s="1" t="str">
        <f t="shared" si="339"/>
        <v>195</v>
      </c>
      <c r="AW414" s="1">
        <f t="shared" si="323"/>
        <v>6825</v>
      </c>
      <c r="AX414" s="1">
        <f t="shared" si="324"/>
        <v>90</v>
      </c>
      <c r="AY414" s="1">
        <f t="shared" si="325"/>
        <v>34</v>
      </c>
      <c r="AZ414" s="1" t="str">
        <f t="shared" si="340"/>
        <v>227.5</v>
      </c>
      <c r="BA414" s="1">
        <f t="shared" si="326"/>
        <v>7735</v>
      </c>
      <c r="BB414" s="1">
        <f t="shared" si="327"/>
        <v>14560</v>
      </c>
      <c r="BC414" s="1">
        <f t="shared" si="328"/>
        <v>160</v>
      </c>
      <c r="BE414" s="1" t="str">
        <f t="shared" si="329"/>
        <v>520</v>
      </c>
      <c r="BI414" s="1">
        <f t="shared" si="330"/>
        <v>34086</v>
      </c>
      <c r="BJ414" s="1">
        <f t="shared" si="331"/>
        <v>34509.78</v>
      </c>
      <c r="BK414" s="1">
        <f t="shared" si="332"/>
        <v>34723.38</v>
      </c>
      <c r="BM414" s="1" t="e">
        <f>BI414*#REF!*BL414/1000</f>
        <v>#REF!</v>
      </c>
      <c r="BN414" s="1" t="e">
        <f>BJ414*#REF!*BL414/1000</f>
        <v>#REF!</v>
      </c>
      <c r="BO414" s="1" t="e">
        <f>BK414*#REF!*BL414/1000</f>
        <v>#REF!</v>
      </c>
      <c r="BR414" s="1">
        <f t="shared" si="333"/>
        <v>0</v>
      </c>
      <c r="BS414" s="1">
        <f t="shared" si="334"/>
        <v>0</v>
      </c>
      <c r="BT414" s="1">
        <f t="shared" si="335"/>
        <v>0</v>
      </c>
    </row>
    <row r="415" spans="1:72">
      <c r="A415" s="1">
        <v>412</v>
      </c>
      <c r="B415" s="8" t="s">
        <v>94</v>
      </c>
      <c r="D415" s="1">
        <v>8500</v>
      </c>
      <c r="F415" s="1">
        <v>90</v>
      </c>
      <c r="G415" s="1">
        <v>35</v>
      </c>
      <c r="H415" s="1">
        <v>90</v>
      </c>
      <c r="I415" s="1">
        <v>34</v>
      </c>
      <c r="J415" s="1">
        <v>160</v>
      </c>
      <c r="K415" s="1">
        <f t="shared" si="314"/>
        <v>14560</v>
      </c>
      <c r="L415" s="1">
        <f t="shared" si="315"/>
        <v>34438</v>
      </c>
      <c r="M415" s="1">
        <f t="shared" si="316"/>
        <v>34861.78</v>
      </c>
      <c r="N415" s="1">
        <f t="shared" si="317"/>
        <v>35075.38</v>
      </c>
      <c r="O415" s="1">
        <f t="shared" si="341"/>
        <v>10800</v>
      </c>
      <c r="P415" s="1">
        <v>2900</v>
      </c>
      <c r="Q415" s="1">
        <v>2400</v>
      </c>
      <c r="R415" s="11" t="s">
        <v>82</v>
      </c>
      <c r="S415" s="13">
        <v>4003</v>
      </c>
      <c r="T415" s="13">
        <v>3330</v>
      </c>
      <c r="U415" s="13">
        <v>2927</v>
      </c>
      <c r="V415" s="14">
        <f t="shared" si="266"/>
        <v>10260</v>
      </c>
      <c r="W415" s="13">
        <f>2360*2</f>
        <v>4720</v>
      </c>
      <c r="X415" s="13">
        <v>200</v>
      </c>
      <c r="Y415" s="13">
        <v>247</v>
      </c>
      <c r="Z415" s="13">
        <v>80</v>
      </c>
      <c r="AA415" s="11">
        <f t="shared" si="312"/>
        <v>8500</v>
      </c>
      <c r="AB415" s="12">
        <f t="shared" si="336"/>
        <v>1942</v>
      </c>
      <c r="AC415" s="18">
        <f t="shared" si="318"/>
        <v>19358</v>
      </c>
      <c r="AD415" s="17">
        <f t="shared" si="319"/>
        <v>19781.78</v>
      </c>
      <c r="AE415" s="17">
        <f t="shared" si="320"/>
        <v>19995.38</v>
      </c>
      <c r="AF415" s="19">
        <v>55</v>
      </c>
      <c r="AG415" s="13">
        <v>24</v>
      </c>
      <c r="AH415" s="13">
        <v>25</v>
      </c>
      <c r="AI415" s="13">
        <v>8</v>
      </c>
      <c r="AJ415" s="21">
        <v>50</v>
      </c>
      <c r="AK415" s="21">
        <v>4</v>
      </c>
      <c r="AL415" s="21">
        <v>2.5</v>
      </c>
      <c r="AM415" s="21">
        <v>4.2</v>
      </c>
      <c r="AN415" s="13">
        <v>3.4</v>
      </c>
      <c r="AO415" s="13">
        <v>5</v>
      </c>
      <c r="AP415" s="13">
        <v>35</v>
      </c>
      <c r="AQ415" s="11">
        <f t="shared" si="313"/>
        <v>8500</v>
      </c>
      <c r="AR415" s="13">
        <f t="shared" si="337"/>
        <v>637.38</v>
      </c>
      <c r="AS415" s="13">
        <f t="shared" si="338"/>
        <v>423.78</v>
      </c>
      <c r="AT415" s="1">
        <f t="shared" si="321"/>
        <v>90</v>
      </c>
      <c r="AU415" s="1">
        <f t="shared" si="322"/>
        <v>35</v>
      </c>
      <c r="AV415" s="1" t="str">
        <f t="shared" si="339"/>
        <v>195</v>
      </c>
      <c r="AW415" s="1">
        <f t="shared" si="323"/>
        <v>6825</v>
      </c>
      <c r="AX415" s="1">
        <f t="shared" si="324"/>
        <v>90</v>
      </c>
      <c r="AY415" s="1">
        <f t="shared" si="325"/>
        <v>34</v>
      </c>
      <c r="AZ415" s="1" t="str">
        <f t="shared" si="340"/>
        <v>227.5</v>
      </c>
      <c r="BA415" s="1">
        <f t="shared" si="326"/>
        <v>7735</v>
      </c>
      <c r="BB415" s="1">
        <f t="shared" si="327"/>
        <v>14560</v>
      </c>
      <c r="BC415" s="1">
        <f t="shared" si="328"/>
        <v>160</v>
      </c>
      <c r="BE415" s="1" t="str">
        <f t="shared" si="329"/>
        <v>520</v>
      </c>
      <c r="BI415" s="1">
        <f t="shared" si="330"/>
        <v>34438</v>
      </c>
      <c r="BJ415" s="1">
        <f t="shared" si="331"/>
        <v>34861.78</v>
      </c>
      <c r="BK415" s="1">
        <f t="shared" si="332"/>
        <v>35075.38</v>
      </c>
      <c r="BM415" s="1" t="e">
        <f>BI415*#REF!*BL415/1000</f>
        <v>#REF!</v>
      </c>
      <c r="BN415" s="1" t="e">
        <f>BJ415*#REF!*BL415/1000</f>
        <v>#REF!</v>
      </c>
      <c r="BO415" s="1" t="e">
        <f>BK415*#REF!*BL415/1000</f>
        <v>#REF!</v>
      </c>
      <c r="BR415" s="1">
        <f t="shared" si="333"/>
        <v>0</v>
      </c>
      <c r="BS415" s="1">
        <f t="shared" si="334"/>
        <v>0</v>
      </c>
      <c r="BT415" s="1">
        <f t="shared" si="335"/>
        <v>0</v>
      </c>
    </row>
    <row r="416" spans="1:72">
      <c r="A416" s="1">
        <v>413</v>
      </c>
      <c r="B416" s="8" t="s">
        <v>94</v>
      </c>
      <c r="D416" s="1">
        <v>8500</v>
      </c>
      <c r="F416" s="1">
        <v>90</v>
      </c>
      <c r="G416" s="1">
        <v>35</v>
      </c>
      <c r="H416" s="1">
        <v>90</v>
      </c>
      <c r="I416" s="1">
        <v>34</v>
      </c>
      <c r="J416" s="1">
        <v>63</v>
      </c>
      <c r="K416" s="1">
        <f t="shared" si="314"/>
        <v>14560</v>
      </c>
      <c r="L416" s="1">
        <f t="shared" si="315"/>
        <v>37363.96</v>
      </c>
      <c r="M416" s="1">
        <f t="shared" si="316"/>
        <v>37787.74</v>
      </c>
      <c r="N416" s="1">
        <f t="shared" si="317"/>
        <v>38001.34</v>
      </c>
      <c r="O416" s="1">
        <f t="shared" si="341"/>
        <v>10800</v>
      </c>
      <c r="P416" s="1">
        <v>2900</v>
      </c>
      <c r="Q416" s="1">
        <v>2400</v>
      </c>
      <c r="R416" s="11" t="s">
        <v>95</v>
      </c>
      <c r="S416" s="13">
        <v>4870</v>
      </c>
      <c r="T416" s="13">
        <v>4700</v>
      </c>
      <c r="U416" s="13">
        <v>2927</v>
      </c>
      <c r="V416" s="14">
        <f t="shared" si="266"/>
        <v>12497</v>
      </c>
      <c r="W416" s="13">
        <f>2730*2</f>
        <v>5460</v>
      </c>
      <c r="X416" s="13">
        <v>208</v>
      </c>
      <c r="Y416" s="13">
        <v>247</v>
      </c>
      <c r="Z416" s="13">
        <v>80</v>
      </c>
      <c r="AA416" s="11">
        <f t="shared" si="312"/>
        <v>8500</v>
      </c>
      <c r="AB416" s="12">
        <f t="shared" si="336"/>
        <v>2016.48</v>
      </c>
      <c r="AC416" s="18">
        <f t="shared" si="318"/>
        <v>22483.96</v>
      </c>
      <c r="AD416" s="17">
        <f t="shared" si="319"/>
        <v>22907.74</v>
      </c>
      <c r="AE416" s="17">
        <f t="shared" si="320"/>
        <v>23121.34</v>
      </c>
      <c r="AF416" s="19">
        <v>55</v>
      </c>
      <c r="AG416" s="13">
        <v>24</v>
      </c>
      <c r="AH416" s="13">
        <v>25</v>
      </c>
      <c r="AI416" s="13">
        <v>8</v>
      </c>
      <c r="AJ416" s="21">
        <v>50</v>
      </c>
      <c r="AK416" s="21">
        <v>4</v>
      </c>
      <c r="AL416" s="21">
        <v>2.5</v>
      </c>
      <c r="AM416" s="21">
        <v>4.2</v>
      </c>
      <c r="AN416" s="13">
        <v>3.4</v>
      </c>
      <c r="AO416" s="13">
        <v>5</v>
      </c>
      <c r="AP416" s="13">
        <v>35</v>
      </c>
      <c r="AQ416" s="11">
        <f t="shared" si="313"/>
        <v>8500</v>
      </c>
      <c r="AR416" s="13">
        <f t="shared" si="337"/>
        <v>637.38</v>
      </c>
      <c r="AS416" s="13">
        <f t="shared" si="338"/>
        <v>423.78</v>
      </c>
      <c r="AT416" s="1">
        <f t="shared" si="321"/>
        <v>90</v>
      </c>
      <c r="AU416" s="1">
        <f t="shared" si="322"/>
        <v>35</v>
      </c>
      <c r="AV416" s="1" t="str">
        <f t="shared" si="339"/>
        <v>195</v>
      </c>
      <c r="AW416" s="1">
        <f t="shared" si="323"/>
        <v>6825</v>
      </c>
      <c r="AX416" s="1">
        <f t="shared" si="324"/>
        <v>90</v>
      </c>
      <c r="AY416" s="1">
        <f t="shared" si="325"/>
        <v>34</v>
      </c>
      <c r="AZ416" s="1" t="str">
        <f t="shared" si="340"/>
        <v>227.5</v>
      </c>
      <c r="BA416" s="1">
        <f t="shared" si="326"/>
        <v>7735</v>
      </c>
      <c r="BB416" s="1">
        <f t="shared" si="327"/>
        <v>14560</v>
      </c>
      <c r="BC416" s="1">
        <f t="shared" si="328"/>
        <v>63</v>
      </c>
      <c r="BE416" s="1" t="str">
        <f t="shared" si="329"/>
        <v>320</v>
      </c>
      <c r="BI416" s="1">
        <f t="shared" si="330"/>
        <v>37363.96</v>
      </c>
      <c r="BJ416" s="1">
        <f t="shared" si="331"/>
        <v>37787.74</v>
      </c>
      <c r="BK416" s="1">
        <f t="shared" si="332"/>
        <v>38001.34</v>
      </c>
      <c r="BM416" s="1" t="e">
        <f>BI416*#REF!*BL416/1000</f>
        <v>#REF!</v>
      </c>
      <c r="BN416" s="1" t="e">
        <f>BJ416*#REF!*BL416/1000</f>
        <v>#REF!</v>
      </c>
      <c r="BO416" s="1" t="e">
        <f>BK416*#REF!*BL416/1000</f>
        <v>#REF!</v>
      </c>
      <c r="BR416" s="1">
        <f t="shared" si="333"/>
        <v>0</v>
      </c>
      <c r="BS416" s="1">
        <f t="shared" si="334"/>
        <v>0</v>
      </c>
      <c r="BT416" s="1">
        <f t="shared" si="335"/>
        <v>0</v>
      </c>
    </row>
    <row r="417" spans="1:72">
      <c r="A417" s="1">
        <v>414</v>
      </c>
      <c r="B417" s="8" t="s">
        <v>94</v>
      </c>
      <c r="D417" s="1">
        <v>8500</v>
      </c>
      <c r="F417" s="1">
        <v>90</v>
      </c>
      <c r="G417" s="1">
        <v>35</v>
      </c>
      <c r="H417" s="1">
        <v>90</v>
      </c>
      <c r="I417" s="1">
        <v>34</v>
      </c>
      <c r="J417" s="1">
        <v>160</v>
      </c>
      <c r="K417" s="1">
        <f t="shared" si="314"/>
        <v>14560</v>
      </c>
      <c r="L417" s="1">
        <f t="shared" si="315"/>
        <v>39967.96</v>
      </c>
      <c r="M417" s="1">
        <f t="shared" si="316"/>
        <v>40391.74</v>
      </c>
      <c r="N417" s="1">
        <f t="shared" si="317"/>
        <v>40605.34</v>
      </c>
      <c r="O417" s="1">
        <f t="shared" si="341"/>
        <v>10800</v>
      </c>
      <c r="P417" s="1">
        <v>2900</v>
      </c>
      <c r="Q417" s="1">
        <v>2400</v>
      </c>
      <c r="R417" s="11" t="s">
        <v>96</v>
      </c>
      <c r="S417" s="13">
        <v>4870</v>
      </c>
      <c r="T417" s="13">
        <v>4700</v>
      </c>
      <c r="U417" s="13">
        <v>2927</v>
      </c>
      <c r="V417" s="14">
        <f t="shared" si="266"/>
        <v>12497</v>
      </c>
      <c r="W417" s="13">
        <f>3932*2</f>
        <v>7864</v>
      </c>
      <c r="X417" s="13">
        <v>208</v>
      </c>
      <c r="Y417" s="13">
        <v>247</v>
      </c>
      <c r="Z417" s="13">
        <v>80</v>
      </c>
      <c r="AA417" s="11">
        <f t="shared" si="312"/>
        <v>8500</v>
      </c>
      <c r="AB417" s="12">
        <f t="shared" si="336"/>
        <v>2016.48</v>
      </c>
      <c r="AC417" s="18">
        <f t="shared" si="318"/>
        <v>24887.96</v>
      </c>
      <c r="AD417" s="17">
        <f t="shared" si="319"/>
        <v>25311.74</v>
      </c>
      <c r="AE417" s="17">
        <f t="shared" si="320"/>
        <v>25525.34</v>
      </c>
      <c r="AF417" s="19">
        <v>55</v>
      </c>
      <c r="AG417" s="13">
        <v>24</v>
      </c>
      <c r="AH417" s="13">
        <v>25</v>
      </c>
      <c r="AI417" s="13">
        <v>8</v>
      </c>
      <c r="AJ417" s="21">
        <v>50</v>
      </c>
      <c r="AK417" s="21">
        <v>4</v>
      </c>
      <c r="AL417" s="21">
        <v>2.5</v>
      </c>
      <c r="AM417" s="21">
        <v>4.2</v>
      </c>
      <c r="AN417" s="13">
        <v>3.4</v>
      </c>
      <c r="AO417" s="13">
        <v>5</v>
      </c>
      <c r="AP417" s="13">
        <v>35</v>
      </c>
      <c r="AQ417" s="11">
        <f t="shared" si="313"/>
        <v>8500</v>
      </c>
      <c r="AR417" s="13">
        <f t="shared" si="337"/>
        <v>637.38</v>
      </c>
      <c r="AS417" s="13">
        <f t="shared" si="338"/>
        <v>423.78</v>
      </c>
      <c r="AT417" s="1">
        <f t="shared" si="321"/>
        <v>90</v>
      </c>
      <c r="AU417" s="1">
        <f t="shared" si="322"/>
        <v>35</v>
      </c>
      <c r="AV417" s="1" t="str">
        <f t="shared" si="339"/>
        <v>195</v>
      </c>
      <c r="AW417" s="1">
        <f t="shared" si="323"/>
        <v>6825</v>
      </c>
      <c r="AX417" s="1">
        <f t="shared" si="324"/>
        <v>90</v>
      </c>
      <c r="AY417" s="1">
        <f t="shared" si="325"/>
        <v>34</v>
      </c>
      <c r="AZ417" s="1" t="str">
        <f t="shared" si="340"/>
        <v>227.5</v>
      </c>
      <c r="BA417" s="1">
        <f t="shared" si="326"/>
        <v>7735</v>
      </c>
      <c r="BB417" s="1">
        <f t="shared" si="327"/>
        <v>14560</v>
      </c>
      <c r="BC417" s="1">
        <f t="shared" si="328"/>
        <v>160</v>
      </c>
      <c r="BE417" s="1" t="str">
        <f t="shared" si="329"/>
        <v>520</v>
      </c>
      <c r="BI417" s="1">
        <f t="shared" si="330"/>
        <v>39967.96</v>
      </c>
      <c r="BJ417" s="1">
        <f t="shared" si="331"/>
        <v>40391.74</v>
      </c>
      <c r="BK417" s="1">
        <f t="shared" si="332"/>
        <v>40605.34</v>
      </c>
      <c r="BM417" s="1" t="e">
        <f>BI417*#REF!*BL417/1000</f>
        <v>#REF!</v>
      </c>
      <c r="BN417" s="1" t="e">
        <f>BJ417*#REF!*BL417/1000</f>
        <v>#REF!</v>
      </c>
      <c r="BO417" s="1" t="e">
        <f>BK417*#REF!*BL417/1000</f>
        <v>#REF!</v>
      </c>
      <c r="BR417" s="1">
        <f t="shared" si="333"/>
        <v>0</v>
      </c>
      <c r="BS417" s="1">
        <f t="shared" si="334"/>
        <v>0</v>
      </c>
      <c r="BT417" s="1">
        <f t="shared" si="335"/>
        <v>0</v>
      </c>
    </row>
    <row r="418" spans="1:72">
      <c r="A418" s="1">
        <v>415</v>
      </c>
      <c r="B418" s="8" t="s">
        <v>94</v>
      </c>
      <c r="C418" s="1">
        <v>550</v>
      </c>
      <c r="D418" s="1">
        <v>9130</v>
      </c>
      <c r="F418" s="1">
        <v>90</v>
      </c>
      <c r="G418" s="1">
        <v>39</v>
      </c>
      <c r="H418" s="1">
        <v>90</v>
      </c>
      <c r="I418" s="1">
        <v>38</v>
      </c>
      <c r="J418" s="1">
        <v>63</v>
      </c>
      <c r="K418" s="1">
        <f t="shared" si="314"/>
        <v>16250</v>
      </c>
      <c r="L418" s="1">
        <f t="shared" si="315"/>
        <v>30382</v>
      </c>
      <c r="M418" s="1">
        <f t="shared" si="316"/>
        <v>30820.144</v>
      </c>
      <c r="N418" s="1">
        <f t="shared" si="317"/>
        <v>31048.864</v>
      </c>
      <c r="O418" s="1">
        <f t="shared" si="341"/>
        <v>11430</v>
      </c>
      <c r="P418" s="1">
        <v>2900</v>
      </c>
      <c r="Q418" s="1">
        <v>2400</v>
      </c>
      <c r="R418" s="11" t="s">
        <v>77</v>
      </c>
      <c r="S418" s="13">
        <v>2680</v>
      </c>
      <c r="T418" s="13">
        <v>2867</v>
      </c>
      <c r="U418" s="13">
        <v>2652</v>
      </c>
      <c r="V418" s="14">
        <f t="shared" si="266"/>
        <v>8199</v>
      </c>
      <c r="W418" s="13">
        <v>1480</v>
      </c>
      <c r="X418" s="13">
        <f>350/2</f>
        <v>175</v>
      </c>
      <c r="Y418" s="13">
        <v>247</v>
      </c>
      <c r="Z418" s="13">
        <v>80</v>
      </c>
      <c r="AA418" s="11">
        <f t="shared" si="312"/>
        <v>9130</v>
      </c>
      <c r="AB418" s="12">
        <f t="shared" si="336"/>
        <v>1819.5</v>
      </c>
      <c r="AC418" s="18">
        <f t="shared" si="318"/>
        <v>13812</v>
      </c>
      <c r="AD418" s="17">
        <f t="shared" si="319"/>
        <v>14250.144</v>
      </c>
      <c r="AE418" s="17">
        <f t="shared" si="320"/>
        <v>14478.864</v>
      </c>
      <c r="AF418" s="19">
        <v>55</v>
      </c>
      <c r="AG418" s="13">
        <v>24</v>
      </c>
      <c r="AH418" s="13">
        <v>25</v>
      </c>
      <c r="AI418" s="13">
        <v>8</v>
      </c>
      <c r="AJ418" s="21">
        <v>50</v>
      </c>
      <c r="AK418" s="21">
        <v>4</v>
      </c>
      <c r="AL418" s="21">
        <v>2.5</v>
      </c>
      <c r="AM418" s="21">
        <v>4.2</v>
      </c>
      <c r="AN418" s="13">
        <v>3.4</v>
      </c>
      <c r="AO418" s="13">
        <v>5</v>
      </c>
      <c r="AP418" s="13">
        <v>35</v>
      </c>
      <c r="AQ418" s="11">
        <f t="shared" si="313"/>
        <v>9130</v>
      </c>
      <c r="AR418" s="13">
        <f t="shared" si="337"/>
        <v>666.864</v>
      </c>
      <c r="AS418" s="13">
        <f t="shared" si="338"/>
        <v>438.144</v>
      </c>
      <c r="AT418" s="1">
        <f t="shared" si="321"/>
        <v>90</v>
      </c>
      <c r="AU418" s="1">
        <f t="shared" si="322"/>
        <v>39</v>
      </c>
      <c r="AV418" s="1" t="str">
        <f t="shared" si="339"/>
        <v>195</v>
      </c>
      <c r="AW418" s="1">
        <f t="shared" si="323"/>
        <v>7605</v>
      </c>
      <c r="AX418" s="1">
        <f t="shared" si="324"/>
        <v>90</v>
      </c>
      <c r="AY418" s="1">
        <f t="shared" si="325"/>
        <v>38</v>
      </c>
      <c r="AZ418" s="1" t="str">
        <f t="shared" si="340"/>
        <v>227.5</v>
      </c>
      <c r="BA418" s="1">
        <f t="shared" si="326"/>
        <v>8645</v>
      </c>
      <c r="BB418" s="1">
        <f t="shared" si="327"/>
        <v>16250</v>
      </c>
      <c r="BC418" s="1">
        <f t="shared" si="328"/>
        <v>63</v>
      </c>
      <c r="BE418" s="1" t="str">
        <f t="shared" si="329"/>
        <v>320</v>
      </c>
      <c r="BI418" s="1">
        <f t="shared" si="330"/>
        <v>30382</v>
      </c>
      <c r="BJ418" s="1">
        <f t="shared" si="331"/>
        <v>30820.144</v>
      </c>
      <c r="BK418" s="1">
        <f t="shared" si="332"/>
        <v>31048.864</v>
      </c>
      <c r="BM418" s="1" t="e">
        <f>BI418*#REF!*BL418/1000</f>
        <v>#REF!</v>
      </c>
      <c r="BN418" s="1" t="e">
        <f>BJ418*#REF!*BL418/1000</f>
        <v>#REF!</v>
      </c>
      <c r="BO418" s="1" t="e">
        <f>BK418*#REF!*BL418/1000</f>
        <v>#REF!</v>
      </c>
      <c r="BR418" s="1">
        <f t="shared" si="333"/>
        <v>0</v>
      </c>
      <c r="BS418" s="1">
        <f t="shared" si="334"/>
        <v>0</v>
      </c>
      <c r="BT418" s="1">
        <f t="shared" si="335"/>
        <v>0</v>
      </c>
    </row>
    <row r="419" spans="1:72">
      <c r="A419" s="1">
        <v>416</v>
      </c>
      <c r="B419" s="8" t="s">
        <v>94</v>
      </c>
      <c r="D419" s="1">
        <v>9130</v>
      </c>
      <c r="F419" s="1">
        <v>90</v>
      </c>
      <c r="G419" s="1">
        <v>39</v>
      </c>
      <c r="H419" s="1">
        <v>90</v>
      </c>
      <c r="I419" s="1">
        <v>38</v>
      </c>
      <c r="J419" s="1">
        <v>63</v>
      </c>
      <c r="K419" s="1">
        <f t="shared" si="314"/>
        <v>16250</v>
      </c>
      <c r="L419" s="1">
        <f t="shared" si="315"/>
        <v>31978.2</v>
      </c>
      <c r="M419" s="1">
        <f t="shared" si="316"/>
        <v>32416.344</v>
      </c>
      <c r="N419" s="1">
        <f t="shared" si="317"/>
        <v>32645.064</v>
      </c>
      <c r="O419" s="1">
        <f t="shared" si="341"/>
        <v>11430</v>
      </c>
      <c r="P419" s="1">
        <v>2900</v>
      </c>
      <c r="Q419" s="1">
        <v>2400</v>
      </c>
      <c r="R419" s="11" t="s">
        <v>78</v>
      </c>
      <c r="S419" s="13">
        <v>3458</v>
      </c>
      <c r="T419" s="13">
        <v>2867</v>
      </c>
      <c r="U419" s="13">
        <v>2652</v>
      </c>
      <c r="V419" s="14">
        <f t="shared" si="266"/>
        <v>8977</v>
      </c>
      <c r="W419" s="13">
        <v>2000</v>
      </c>
      <c r="X419" s="13">
        <f>380/2</f>
        <v>190</v>
      </c>
      <c r="Y419" s="13">
        <v>247</v>
      </c>
      <c r="Z419" s="13">
        <v>80</v>
      </c>
      <c r="AA419" s="11">
        <f t="shared" si="312"/>
        <v>9130</v>
      </c>
      <c r="AB419" s="12">
        <f t="shared" si="336"/>
        <v>1968.6</v>
      </c>
      <c r="AC419" s="18">
        <f t="shared" si="318"/>
        <v>15408.2</v>
      </c>
      <c r="AD419" s="17">
        <f t="shared" si="319"/>
        <v>15846.344</v>
      </c>
      <c r="AE419" s="17">
        <f t="shared" si="320"/>
        <v>16075.064</v>
      </c>
      <c r="AF419" s="19">
        <v>55</v>
      </c>
      <c r="AG419" s="13">
        <v>24</v>
      </c>
      <c r="AH419" s="13">
        <v>25</v>
      </c>
      <c r="AI419" s="13">
        <v>8</v>
      </c>
      <c r="AJ419" s="21">
        <v>50</v>
      </c>
      <c r="AK419" s="21">
        <v>4</v>
      </c>
      <c r="AL419" s="21">
        <v>2.5</v>
      </c>
      <c r="AM419" s="21">
        <v>4.2</v>
      </c>
      <c r="AN419" s="13">
        <v>3.4</v>
      </c>
      <c r="AO419" s="13">
        <v>5</v>
      </c>
      <c r="AP419" s="13">
        <v>35</v>
      </c>
      <c r="AQ419" s="11">
        <f t="shared" si="313"/>
        <v>9130</v>
      </c>
      <c r="AR419" s="13">
        <f t="shared" si="337"/>
        <v>666.864</v>
      </c>
      <c r="AS419" s="13">
        <f t="shared" si="338"/>
        <v>438.144</v>
      </c>
      <c r="AT419" s="1">
        <f t="shared" si="321"/>
        <v>90</v>
      </c>
      <c r="AU419" s="1">
        <f t="shared" si="322"/>
        <v>39</v>
      </c>
      <c r="AV419" s="1" t="str">
        <f t="shared" si="339"/>
        <v>195</v>
      </c>
      <c r="AW419" s="1">
        <f t="shared" si="323"/>
        <v>7605</v>
      </c>
      <c r="AX419" s="1">
        <f t="shared" si="324"/>
        <v>90</v>
      </c>
      <c r="AY419" s="1">
        <f t="shared" si="325"/>
        <v>38</v>
      </c>
      <c r="AZ419" s="1" t="str">
        <f t="shared" si="340"/>
        <v>227.5</v>
      </c>
      <c r="BA419" s="1">
        <f t="shared" si="326"/>
        <v>8645</v>
      </c>
      <c r="BB419" s="1">
        <f t="shared" si="327"/>
        <v>16250</v>
      </c>
      <c r="BC419" s="1">
        <f t="shared" si="328"/>
        <v>63</v>
      </c>
      <c r="BE419" s="1" t="str">
        <f t="shared" si="329"/>
        <v>320</v>
      </c>
      <c r="BI419" s="1">
        <f t="shared" si="330"/>
        <v>31978.2</v>
      </c>
      <c r="BJ419" s="1">
        <f t="shared" si="331"/>
        <v>32416.344</v>
      </c>
      <c r="BK419" s="1">
        <f t="shared" si="332"/>
        <v>32645.064</v>
      </c>
      <c r="BM419" s="1" t="e">
        <f>BI419*#REF!*BL419/1000</f>
        <v>#REF!</v>
      </c>
      <c r="BN419" s="1" t="e">
        <f>BJ419*#REF!*BL419/1000</f>
        <v>#REF!</v>
      </c>
      <c r="BO419" s="1" t="e">
        <f>BK419*#REF!*BL419/1000</f>
        <v>#REF!</v>
      </c>
      <c r="BR419" s="1">
        <f t="shared" si="333"/>
        <v>0</v>
      </c>
      <c r="BS419" s="1">
        <f t="shared" si="334"/>
        <v>0</v>
      </c>
      <c r="BT419" s="1">
        <f t="shared" si="335"/>
        <v>0</v>
      </c>
    </row>
    <row r="420" spans="1:72">
      <c r="A420" s="1">
        <v>417</v>
      </c>
      <c r="B420" s="8" t="s">
        <v>94</v>
      </c>
      <c r="D420" s="1">
        <v>9130</v>
      </c>
      <c r="F420" s="1">
        <v>90</v>
      </c>
      <c r="G420" s="1">
        <v>39</v>
      </c>
      <c r="H420" s="1">
        <v>90</v>
      </c>
      <c r="I420" s="1">
        <v>38</v>
      </c>
      <c r="J420" s="1">
        <v>63</v>
      </c>
      <c r="K420" s="1">
        <f t="shared" si="314"/>
        <v>16250</v>
      </c>
      <c r="L420" s="1">
        <f t="shared" si="315"/>
        <v>32346.2</v>
      </c>
      <c r="M420" s="1">
        <f t="shared" si="316"/>
        <v>32784.344</v>
      </c>
      <c r="N420" s="1">
        <f t="shared" si="317"/>
        <v>33013.064</v>
      </c>
      <c r="O420" s="1">
        <f t="shared" si="341"/>
        <v>11430</v>
      </c>
      <c r="P420" s="1">
        <v>2900</v>
      </c>
      <c r="Q420" s="1">
        <v>2400</v>
      </c>
      <c r="R420" s="11" t="s">
        <v>80</v>
      </c>
      <c r="S420" s="13">
        <v>3458</v>
      </c>
      <c r="T420" s="13">
        <v>2867</v>
      </c>
      <c r="U420" s="13">
        <v>2652</v>
      </c>
      <c r="V420" s="14">
        <f t="shared" si="266"/>
        <v>8977</v>
      </c>
      <c r="W420" s="13">
        <f>1184*2</f>
        <v>2368</v>
      </c>
      <c r="X420" s="13">
        <f>380/2</f>
        <v>190</v>
      </c>
      <c r="Y420" s="13">
        <v>247</v>
      </c>
      <c r="Z420" s="13">
        <v>80</v>
      </c>
      <c r="AA420" s="11">
        <f t="shared" si="312"/>
        <v>9130</v>
      </c>
      <c r="AB420" s="12">
        <f t="shared" si="336"/>
        <v>1968.6</v>
      </c>
      <c r="AC420" s="18">
        <f t="shared" si="318"/>
        <v>15776.2</v>
      </c>
      <c r="AD420" s="17">
        <f t="shared" si="319"/>
        <v>16214.344</v>
      </c>
      <c r="AE420" s="17">
        <f t="shared" si="320"/>
        <v>16443.064</v>
      </c>
      <c r="AF420" s="19">
        <v>55</v>
      </c>
      <c r="AG420" s="13">
        <v>24</v>
      </c>
      <c r="AH420" s="13">
        <v>25</v>
      </c>
      <c r="AI420" s="13">
        <v>8</v>
      </c>
      <c r="AJ420" s="21">
        <v>50</v>
      </c>
      <c r="AK420" s="21">
        <v>4</v>
      </c>
      <c r="AL420" s="21">
        <v>2.5</v>
      </c>
      <c r="AM420" s="21">
        <v>4.2</v>
      </c>
      <c r="AN420" s="13">
        <v>3.4</v>
      </c>
      <c r="AO420" s="13">
        <v>5</v>
      </c>
      <c r="AP420" s="13">
        <v>35</v>
      </c>
      <c r="AQ420" s="11">
        <f t="shared" si="313"/>
        <v>9130</v>
      </c>
      <c r="AR420" s="13">
        <f t="shared" si="337"/>
        <v>666.864</v>
      </c>
      <c r="AS420" s="13">
        <f t="shared" si="338"/>
        <v>438.144</v>
      </c>
      <c r="AT420" s="1">
        <f t="shared" si="321"/>
        <v>90</v>
      </c>
      <c r="AU420" s="1">
        <f t="shared" si="322"/>
        <v>39</v>
      </c>
      <c r="AV420" s="1" t="str">
        <f t="shared" si="339"/>
        <v>195</v>
      </c>
      <c r="AW420" s="1">
        <f t="shared" si="323"/>
        <v>7605</v>
      </c>
      <c r="AX420" s="1">
        <f t="shared" si="324"/>
        <v>90</v>
      </c>
      <c r="AY420" s="1">
        <f t="shared" si="325"/>
        <v>38</v>
      </c>
      <c r="AZ420" s="1" t="str">
        <f t="shared" si="340"/>
        <v>227.5</v>
      </c>
      <c r="BA420" s="1">
        <f t="shared" si="326"/>
        <v>8645</v>
      </c>
      <c r="BB420" s="1">
        <f t="shared" si="327"/>
        <v>16250</v>
      </c>
      <c r="BC420" s="1">
        <f t="shared" si="328"/>
        <v>63</v>
      </c>
      <c r="BE420" s="1" t="str">
        <f t="shared" si="329"/>
        <v>320</v>
      </c>
      <c r="BI420" s="1">
        <f t="shared" si="330"/>
        <v>32346.2</v>
      </c>
      <c r="BJ420" s="1">
        <f t="shared" si="331"/>
        <v>32784.344</v>
      </c>
      <c r="BK420" s="1">
        <f t="shared" si="332"/>
        <v>33013.064</v>
      </c>
      <c r="BM420" s="1" t="e">
        <f>BI420*#REF!*BL420/1000</f>
        <v>#REF!</v>
      </c>
      <c r="BN420" s="1" t="e">
        <f>BJ420*#REF!*BL420/1000</f>
        <v>#REF!</v>
      </c>
      <c r="BO420" s="1" t="e">
        <f>BK420*#REF!*BL420/1000</f>
        <v>#REF!</v>
      </c>
      <c r="BR420" s="1">
        <f t="shared" si="333"/>
        <v>0</v>
      </c>
      <c r="BS420" s="1">
        <f t="shared" si="334"/>
        <v>0</v>
      </c>
      <c r="BT420" s="1">
        <f t="shared" si="335"/>
        <v>0</v>
      </c>
    </row>
    <row r="421" spans="1:72">
      <c r="A421" s="1">
        <v>418</v>
      </c>
      <c r="B421" s="8" t="s">
        <v>94</v>
      </c>
      <c r="D421" s="1">
        <v>9130</v>
      </c>
      <c r="F421" s="1">
        <v>90</v>
      </c>
      <c r="G421" s="1">
        <v>39</v>
      </c>
      <c r="H421" s="1">
        <v>90</v>
      </c>
      <c r="I421" s="1">
        <v>38</v>
      </c>
      <c r="J421" s="1">
        <v>160</v>
      </c>
      <c r="K421" s="1">
        <f t="shared" si="314"/>
        <v>16250</v>
      </c>
      <c r="L421" s="1">
        <f t="shared" si="315"/>
        <v>33418.2</v>
      </c>
      <c r="M421" s="1">
        <f t="shared" si="316"/>
        <v>33856.344</v>
      </c>
      <c r="N421" s="1">
        <f t="shared" si="317"/>
        <v>34085.064</v>
      </c>
      <c r="O421" s="1">
        <f t="shared" si="341"/>
        <v>11430</v>
      </c>
      <c r="P421" s="1">
        <v>2900</v>
      </c>
      <c r="Q421" s="1">
        <v>2400</v>
      </c>
      <c r="R421" s="11" t="s">
        <v>89</v>
      </c>
      <c r="S421" s="13">
        <v>3458</v>
      </c>
      <c r="T421" s="13">
        <v>2867</v>
      </c>
      <c r="U421" s="13">
        <v>2652</v>
      </c>
      <c r="V421" s="14">
        <f t="shared" si="266"/>
        <v>8977</v>
      </c>
      <c r="W421" s="13">
        <f>1620*2</f>
        <v>3240</v>
      </c>
      <c r="X421" s="13">
        <f>380/2</f>
        <v>190</v>
      </c>
      <c r="Y421" s="13">
        <v>247</v>
      </c>
      <c r="Z421" s="13">
        <v>80</v>
      </c>
      <c r="AA421" s="11">
        <f t="shared" si="312"/>
        <v>9130</v>
      </c>
      <c r="AB421" s="12">
        <f t="shared" si="336"/>
        <v>1968.6</v>
      </c>
      <c r="AC421" s="18">
        <f t="shared" si="318"/>
        <v>16648.2</v>
      </c>
      <c r="AD421" s="17">
        <f t="shared" si="319"/>
        <v>17086.344</v>
      </c>
      <c r="AE421" s="17">
        <f t="shared" si="320"/>
        <v>17315.064</v>
      </c>
      <c r="AF421" s="19">
        <v>55</v>
      </c>
      <c r="AG421" s="13">
        <v>24</v>
      </c>
      <c r="AH421" s="13">
        <v>25</v>
      </c>
      <c r="AI421" s="13">
        <v>8</v>
      </c>
      <c r="AJ421" s="21">
        <v>50</v>
      </c>
      <c r="AK421" s="21">
        <v>4</v>
      </c>
      <c r="AL421" s="21">
        <v>2.5</v>
      </c>
      <c r="AM421" s="21">
        <v>4.2</v>
      </c>
      <c r="AN421" s="13">
        <v>3.4</v>
      </c>
      <c r="AO421" s="13">
        <v>5</v>
      </c>
      <c r="AP421" s="13">
        <v>35</v>
      </c>
      <c r="AQ421" s="11">
        <f t="shared" si="313"/>
        <v>9130</v>
      </c>
      <c r="AR421" s="13">
        <f t="shared" si="337"/>
        <v>666.864</v>
      </c>
      <c r="AS421" s="13">
        <f t="shared" si="338"/>
        <v>438.144</v>
      </c>
      <c r="AT421" s="1">
        <f t="shared" si="321"/>
        <v>90</v>
      </c>
      <c r="AU421" s="1">
        <f t="shared" si="322"/>
        <v>39</v>
      </c>
      <c r="AV421" s="1" t="str">
        <f t="shared" si="339"/>
        <v>195</v>
      </c>
      <c r="AW421" s="1">
        <f t="shared" si="323"/>
        <v>7605</v>
      </c>
      <c r="AX421" s="1">
        <f t="shared" si="324"/>
        <v>90</v>
      </c>
      <c r="AY421" s="1">
        <f t="shared" si="325"/>
        <v>38</v>
      </c>
      <c r="AZ421" s="1" t="str">
        <f t="shared" si="340"/>
        <v>227.5</v>
      </c>
      <c r="BA421" s="1">
        <f t="shared" si="326"/>
        <v>8645</v>
      </c>
      <c r="BB421" s="1">
        <f t="shared" si="327"/>
        <v>16250</v>
      </c>
      <c r="BC421" s="1">
        <f t="shared" si="328"/>
        <v>160</v>
      </c>
      <c r="BE421" s="1" t="str">
        <f t="shared" si="329"/>
        <v>520</v>
      </c>
      <c r="BI421" s="1">
        <f t="shared" si="330"/>
        <v>33418.2</v>
      </c>
      <c r="BJ421" s="1">
        <f t="shared" si="331"/>
        <v>33856.344</v>
      </c>
      <c r="BK421" s="1">
        <f t="shared" si="332"/>
        <v>34085.064</v>
      </c>
      <c r="BM421" s="1" t="e">
        <f>BI421*#REF!*BL421/1000</f>
        <v>#REF!</v>
      </c>
      <c r="BN421" s="1" t="e">
        <f>BJ421*#REF!*BL421/1000</f>
        <v>#REF!</v>
      </c>
      <c r="BO421" s="1" t="e">
        <f>BK421*#REF!*BL421/1000</f>
        <v>#REF!</v>
      </c>
      <c r="BR421" s="1">
        <f t="shared" si="333"/>
        <v>0</v>
      </c>
      <c r="BS421" s="1">
        <f t="shared" si="334"/>
        <v>0</v>
      </c>
      <c r="BT421" s="1">
        <f t="shared" si="335"/>
        <v>0</v>
      </c>
    </row>
    <row r="422" spans="1:72">
      <c r="A422" s="1">
        <v>419</v>
      </c>
      <c r="B422" s="8" t="s">
        <v>94</v>
      </c>
      <c r="D422" s="1">
        <v>9130</v>
      </c>
      <c r="F422" s="1">
        <v>90</v>
      </c>
      <c r="G422" s="1">
        <v>39</v>
      </c>
      <c r="H422" s="1">
        <v>90</v>
      </c>
      <c r="I422" s="1">
        <v>38</v>
      </c>
      <c r="J422" s="1">
        <v>160</v>
      </c>
      <c r="K422" s="1">
        <f t="shared" si="314"/>
        <v>16250</v>
      </c>
      <c r="L422" s="1">
        <f t="shared" si="315"/>
        <v>33638.2</v>
      </c>
      <c r="M422" s="1">
        <f t="shared" si="316"/>
        <v>34076.344</v>
      </c>
      <c r="N422" s="1">
        <f t="shared" si="317"/>
        <v>34305.064</v>
      </c>
      <c r="O422" s="1">
        <f t="shared" si="341"/>
        <v>11430</v>
      </c>
      <c r="P422" s="1">
        <v>2900</v>
      </c>
      <c r="Q422" s="1">
        <v>2400</v>
      </c>
      <c r="R422" s="11" t="s">
        <v>90</v>
      </c>
      <c r="S422" s="13">
        <v>3458</v>
      </c>
      <c r="T422" s="13">
        <v>2867</v>
      </c>
      <c r="U422" s="13">
        <v>2652</v>
      </c>
      <c r="V422" s="14">
        <f t="shared" si="266"/>
        <v>8977</v>
      </c>
      <c r="W422" s="13">
        <f>1730*2</f>
        <v>3460</v>
      </c>
      <c r="X422" s="13">
        <f>380/2</f>
        <v>190</v>
      </c>
      <c r="Y422" s="13">
        <v>247</v>
      </c>
      <c r="Z422" s="13">
        <v>80</v>
      </c>
      <c r="AA422" s="11">
        <f t="shared" si="312"/>
        <v>9130</v>
      </c>
      <c r="AB422" s="12">
        <f t="shared" si="336"/>
        <v>1968.6</v>
      </c>
      <c r="AC422" s="18">
        <f t="shared" si="318"/>
        <v>16868.2</v>
      </c>
      <c r="AD422" s="17">
        <f t="shared" si="319"/>
        <v>17306.344</v>
      </c>
      <c r="AE422" s="17">
        <f t="shared" si="320"/>
        <v>17535.064</v>
      </c>
      <c r="AF422" s="19">
        <v>55</v>
      </c>
      <c r="AG422" s="13">
        <v>24</v>
      </c>
      <c r="AH422" s="13">
        <v>25</v>
      </c>
      <c r="AI422" s="13">
        <v>8</v>
      </c>
      <c r="AJ422" s="21">
        <v>50</v>
      </c>
      <c r="AK422" s="21">
        <v>4</v>
      </c>
      <c r="AL422" s="21">
        <v>2.5</v>
      </c>
      <c r="AM422" s="21">
        <v>4.2</v>
      </c>
      <c r="AN422" s="13">
        <v>3.4</v>
      </c>
      <c r="AO422" s="13">
        <v>5</v>
      </c>
      <c r="AP422" s="13">
        <v>35</v>
      </c>
      <c r="AQ422" s="11">
        <f t="shared" si="313"/>
        <v>9130</v>
      </c>
      <c r="AR422" s="13">
        <f t="shared" si="337"/>
        <v>666.864</v>
      </c>
      <c r="AS422" s="13">
        <f t="shared" si="338"/>
        <v>438.144</v>
      </c>
      <c r="AT422" s="1">
        <f t="shared" si="321"/>
        <v>90</v>
      </c>
      <c r="AU422" s="1">
        <f t="shared" si="322"/>
        <v>39</v>
      </c>
      <c r="AV422" s="1" t="str">
        <f t="shared" si="339"/>
        <v>195</v>
      </c>
      <c r="AW422" s="1">
        <f t="shared" si="323"/>
        <v>7605</v>
      </c>
      <c r="AX422" s="1">
        <f t="shared" si="324"/>
        <v>90</v>
      </c>
      <c r="AY422" s="1">
        <f t="shared" si="325"/>
        <v>38</v>
      </c>
      <c r="AZ422" s="1" t="str">
        <f t="shared" si="340"/>
        <v>227.5</v>
      </c>
      <c r="BA422" s="1">
        <f t="shared" si="326"/>
        <v>8645</v>
      </c>
      <c r="BB422" s="1">
        <f t="shared" si="327"/>
        <v>16250</v>
      </c>
      <c r="BC422" s="1">
        <f t="shared" si="328"/>
        <v>160</v>
      </c>
      <c r="BE422" s="1" t="str">
        <f t="shared" si="329"/>
        <v>520</v>
      </c>
      <c r="BI422" s="1">
        <f t="shared" si="330"/>
        <v>33638.2</v>
      </c>
      <c r="BJ422" s="1">
        <f t="shared" si="331"/>
        <v>34076.344</v>
      </c>
      <c r="BK422" s="1">
        <f t="shared" si="332"/>
        <v>34305.064</v>
      </c>
      <c r="BM422" s="1" t="e">
        <f>BI422*#REF!*BL422/1000</f>
        <v>#REF!</v>
      </c>
      <c r="BN422" s="1" t="e">
        <f>BJ422*#REF!*BL422/1000</f>
        <v>#REF!</v>
      </c>
      <c r="BO422" s="1" t="e">
        <f>BK422*#REF!*BL422/1000</f>
        <v>#REF!</v>
      </c>
      <c r="BR422" s="1">
        <f t="shared" si="333"/>
        <v>0</v>
      </c>
      <c r="BS422" s="1">
        <f t="shared" si="334"/>
        <v>0</v>
      </c>
      <c r="BT422" s="1">
        <f t="shared" si="335"/>
        <v>0</v>
      </c>
    </row>
    <row r="423" spans="1:72">
      <c r="A423" s="1">
        <v>420</v>
      </c>
      <c r="B423" s="8" t="s">
        <v>94</v>
      </c>
      <c r="D423" s="1">
        <v>9130</v>
      </c>
      <c r="F423" s="1">
        <v>90</v>
      </c>
      <c r="G423" s="1">
        <v>39</v>
      </c>
      <c r="H423" s="1">
        <v>90</v>
      </c>
      <c r="I423" s="1">
        <v>38</v>
      </c>
      <c r="J423" s="1">
        <v>63</v>
      </c>
      <c r="K423" s="1">
        <f t="shared" si="314"/>
        <v>16250</v>
      </c>
      <c r="L423" s="1">
        <f t="shared" si="315"/>
        <v>34260</v>
      </c>
      <c r="M423" s="1">
        <f t="shared" si="316"/>
        <v>34698.144</v>
      </c>
      <c r="N423" s="1">
        <f t="shared" si="317"/>
        <v>34926.864</v>
      </c>
      <c r="O423" s="1">
        <f t="shared" si="341"/>
        <v>11430</v>
      </c>
      <c r="P423" s="1">
        <v>2900</v>
      </c>
      <c r="Q423" s="1">
        <v>2400</v>
      </c>
      <c r="R423" s="11" t="s">
        <v>83</v>
      </c>
      <c r="S423" s="13">
        <v>4003</v>
      </c>
      <c r="T423" s="13">
        <v>3330</v>
      </c>
      <c r="U423" s="13">
        <v>2927</v>
      </c>
      <c r="V423" s="14">
        <f t="shared" si="266"/>
        <v>10260</v>
      </c>
      <c r="W423" s="13">
        <v>2800</v>
      </c>
      <c r="X423" s="13">
        <v>200</v>
      </c>
      <c r="Y423" s="13">
        <v>247</v>
      </c>
      <c r="Z423" s="13">
        <v>80</v>
      </c>
      <c r="AA423" s="11">
        <f t="shared" si="312"/>
        <v>9130</v>
      </c>
      <c r="AB423" s="12">
        <f t="shared" si="336"/>
        <v>2068</v>
      </c>
      <c r="AC423" s="18">
        <f t="shared" si="318"/>
        <v>17690</v>
      </c>
      <c r="AD423" s="17">
        <f t="shared" si="319"/>
        <v>18128.144</v>
      </c>
      <c r="AE423" s="17">
        <f t="shared" si="320"/>
        <v>18356.864</v>
      </c>
      <c r="AF423" s="19">
        <v>55</v>
      </c>
      <c r="AG423" s="13">
        <v>24</v>
      </c>
      <c r="AH423" s="13">
        <v>25</v>
      </c>
      <c r="AI423" s="13">
        <v>8</v>
      </c>
      <c r="AJ423" s="21">
        <v>50</v>
      </c>
      <c r="AK423" s="21">
        <v>4</v>
      </c>
      <c r="AL423" s="21">
        <v>2.5</v>
      </c>
      <c r="AM423" s="21">
        <v>4.2</v>
      </c>
      <c r="AN423" s="13">
        <v>3.4</v>
      </c>
      <c r="AO423" s="13">
        <v>5</v>
      </c>
      <c r="AP423" s="13">
        <v>35</v>
      </c>
      <c r="AQ423" s="11">
        <f t="shared" si="313"/>
        <v>9130</v>
      </c>
      <c r="AR423" s="13">
        <f t="shared" si="337"/>
        <v>666.864</v>
      </c>
      <c r="AS423" s="13">
        <f t="shared" si="338"/>
        <v>438.144</v>
      </c>
      <c r="AT423" s="1">
        <f t="shared" si="321"/>
        <v>90</v>
      </c>
      <c r="AU423" s="1">
        <f t="shared" si="322"/>
        <v>39</v>
      </c>
      <c r="AV423" s="1" t="str">
        <f t="shared" si="339"/>
        <v>195</v>
      </c>
      <c r="AW423" s="1">
        <f t="shared" si="323"/>
        <v>7605</v>
      </c>
      <c r="AX423" s="1">
        <f t="shared" si="324"/>
        <v>90</v>
      </c>
      <c r="AY423" s="1">
        <f t="shared" si="325"/>
        <v>38</v>
      </c>
      <c r="AZ423" s="1" t="str">
        <f t="shared" si="340"/>
        <v>227.5</v>
      </c>
      <c r="BA423" s="1">
        <f t="shared" si="326"/>
        <v>8645</v>
      </c>
      <c r="BB423" s="1">
        <f t="shared" si="327"/>
        <v>16250</v>
      </c>
      <c r="BC423" s="1">
        <f t="shared" si="328"/>
        <v>63</v>
      </c>
      <c r="BE423" s="1" t="str">
        <f t="shared" si="329"/>
        <v>320</v>
      </c>
      <c r="BI423" s="1">
        <f t="shared" si="330"/>
        <v>34260</v>
      </c>
      <c r="BJ423" s="1">
        <f t="shared" si="331"/>
        <v>34698.144</v>
      </c>
      <c r="BK423" s="1">
        <f t="shared" si="332"/>
        <v>34926.864</v>
      </c>
      <c r="BM423" s="1" t="e">
        <f>BI423*#REF!*BL423/1000</f>
        <v>#REF!</v>
      </c>
      <c r="BN423" s="1" t="e">
        <f>BJ423*#REF!*BL423/1000</f>
        <v>#REF!</v>
      </c>
      <c r="BO423" s="1" t="e">
        <f>BK423*#REF!*BL423/1000</f>
        <v>#REF!</v>
      </c>
      <c r="BR423" s="1">
        <f t="shared" si="333"/>
        <v>0</v>
      </c>
      <c r="BS423" s="1">
        <f t="shared" si="334"/>
        <v>0</v>
      </c>
      <c r="BT423" s="1">
        <f t="shared" si="335"/>
        <v>0</v>
      </c>
    </row>
    <row r="424" spans="1:72">
      <c r="A424" s="1">
        <v>421</v>
      </c>
      <c r="B424" s="8" t="s">
        <v>94</v>
      </c>
      <c r="D424" s="1">
        <v>9130</v>
      </c>
      <c r="F424" s="1">
        <v>90</v>
      </c>
      <c r="G424" s="1">
        <v>39</v>
      </c>
      <c r="H424" s="1">
        <v>90</v>
      </c>
      <c r="I424" s="1">
        <v>38</v>
      </c>
      <c r="J424" s="1">
        <v>160</v>
      </c>
      <c r="K424" s="1">
        <f t="shared" si="314"/>
        <v>16250</v>
      </c>
      <c r="L424" s="1">
        <f t="shared" si="315"/>
        <v>36028</v>
      </c>
      <c r="M424" s="1">
        <f t="shared" si="316"/>
        <v>36466.144</v>
      </c>
      <c r="N424" s="1">
        <f t="shared" si="317"/>
        <v>36694.864</v>
      </c>
      <c r="O424" s="1">
        <f t="shared" si="341"/>
        <v>11430</v>
      </c>
      <c r="P424" s="1">
        <v>2900</v>
      </c>
      <c r="Q424" s="1">
        <v>2400</v>
      </c>
      <c r="R424" s="11" t="s">
        <v>87</v>
      </c>
      <c r="S424" s="13">
        <v>4003</v>
      </c>
      <c r="T424" s="13">
        <v>3330</v>
      </c>
      <c r="U424" s="13">
        <v>2927</v>
      </c>
      <c r="V424" s="14">
        <f t="shared" si="266"/>
        <v>10260</v>
      </c>
      <c r="W424" s="13">
        <f>2184*2</f>
        <v>4368</v>
      </c>
      <c r="X424" s="13">
        <v>200</v>
      </c>
      <c r="Y424" s="13">
        <v>247</v>
      </c>
      <c r="Z424" s="13">
        <v>80</v>
      </c>
      <c r="AA424" s="11">
        <f t="shared" si="312"/>
        <v>9130</v>
      </c>
      <c r="AB424" s="12">
        <f t="shared" si="336"/>
        <v>2068</v>
      </c>
      <c r="AC424" s="18">
        <f t="shared" si="318"/>
        <v>19258</v>
      </c>
      <c r="AD424" s="17">
        <f t="shared" si="319"/>
        <v>19696.144</v>
      </c>
      <c r="AE424" s="17">
        <f t="shared" si="320"/>
        <v>19924.864</v>
      </c>
      <c r="AF424" s="19">
        <v>55</v>
      </c>
      <c r="AG424" s="13">
        <v>24</v>
      </c>
      <c r="AH424" s="13">
        <v>25</v>
      </c>
      <c r="AI424" s="13">
        <v>8</v>
      </c>
      <c r="AJ424" s="21">
        <v>50</v>
      </c>
      <c r="AK424" s="21">
        <v>4</v>
      </c>
      <c r="AL424" s="21">
        <v>2.5</v>
      </c>
      <c r="AM424" s="21">
        <v>4.2</v>
      </c>
      <c r="AN424" s="13">
        <v>3.4</v>
      </c>
      <c r="AO424" s="13">
        <v>5</v>
      </c>
      <c r="AP424" s="13">
        <v>35</v>
      </c>
      <c r="AQ424" s="11">
        <f t="shared" si="313"/>
        <v>9130</v>
      </c>
      <c r="AR424" s="13">
        <f t="shared" si="337"/>
        <v>666.864</v>
      </c>
      <c r="AS424" s="13">
        <f t="shared" si="338"/>
        <v>438.144</v>
      </c>
      <c r="AT424" s="1">
        <f t="shared" si="321"/>
        <v>90</v>
      </c>
      <c r="AU424" s="1">
        <f t="shared" si="322"/>
        <v>39</v>
      </c>
      <c r="AV424" s="1" t="str">
        <f t="shared" si="339"/>
        <v>195</v>
      </c>
      <c r="AW424" s="1">
        <f t="shared" si="323"/>
        <v>7605</v>
      </c>
      <c r="AX424" s="1">
        <f t="shared" si="324"/>
        <v>90</v>
      </c>
      <c r="AY424" s="1">
        <f t="shared" si="325"/>
        <v>38</v>
      </c>
      <c r="AZ424" s="1" t="str">
        <f t="shared" si="340"/>
        <v>227.5</v>
      </c>
      <c r="BA424" s="1">
        <f t="shared" si="326"/>
        <v>8645</v>
      </c>
      <c r="BB424" s="1">
        <f t="shared" si="327"/>
        <v>16250</v>
      </c>
      <c r="BC424" s="1">
        <f t="shared" si="328"/>
        <v>160</v>
      </c>
      <c r="BE424" s="1" t="str">
        <f t="shared" si="329"/>
        <v>520</v>
      </c>
      <c r="BI424" s="1">
        <f t="shared" si="330"/>
        <v>36028</v>
      </c>
      <c r="BJ424" s="1">
        <f t="shared" si="331"/>
        <v>36466.144</v>
      </c>
      <c r="BK424" s="1">
        <f t="shared" si="332"/>
        <v>36694.864</v>
      </c>
      <c r="BM424" s="1" t="e">
        <f>BI424*#REF!*BL424/1000</f>
        <v>#REF!</v>
      </c>
      <c r="BN424" s="1" t="e">
        <f>BJ424*#REF!*BL424/1000</f>
        <v>#REF!</v>
      </c>
      <c r="BO424" s="1" t="e">
        <f>BK424*#REF!*BL424/1000</f>
        <v>#REF!</v>
      </c>
      <c r="BR424" s="1">
        <f t="shared" si="333"/>
        <v>0</v>
      </c>
      <c r="BS424" s="1">
        <f t="shared" si="334"/>
        <v>0</v>
      </c>
      <c r="BT424" s="1">
        <f t="shared" si="335"/>
        <v>0</v>
      </c>
    </row>
    <row r="425" spans="1:72">
      <c r="A425" s="1">
        <v>422</v>
      </c>
      <c r="B425" s="8" t="s">
        <v>94</v>
      </c>
      <c r="D425" s="1">
        <v>9130</v>
      </c>
      <c r="F425" s="1">
        <v>90</v>
      </c>
      <c r="G425" s="1">
        <v>39</v>
      </c>
      <c r="H425" s="1">
        <v>90</v>
      </c>
      <c r="I425" s="1">
        <v>38</v>
      </c>
      <c r="J425" s="1">
        <v>160</v>
      </c>
      <c r="K425" s="1">
        <f t="shared" si="314"/>
        <v>16250</v>
      </c>
      <c r="L425" s="1">
        <f t="shared" si="315"/>
        <v>36380</v>
      </c>
      <c r="M425" s="1">
        <f t="shared" si="316"/>
        <v>36818.144</v>
      </c>
      <c r="N425" s="1">
        <f t="shared" si="317"/>
        <v>37046.864</v>
      </c>
      <c r="O425" s="1">
        <f t="shared" si="341"/>
        <v>11430</v>
      </c>
      <c r="P425" s="1">
        <v>2900</v>
      </c>
      <c r="Q425" s="1">
        <v>2400</v>
      </c>
      <c r="R425" s="11" t="s">
        <v>82</v>
      </c>
      <c r="S425" s="13">
        <v>4003</v>
      </c>
      <c r="T425" s="13">
        <v>3330</v>
      </c>
      <c r="U425" s="13">
        <v>2927</v>
      </c>
      <c r="V425" s="14">
        <f t="shared" si="266"/>
        <v>10260</v>
      </c>
      <c r="W425" s="13">
        <f>2360*2</f>
        <v>4720</v>
      </c>
      <c r="X425" s="13">
        <v>200</v>
      </c>
      <c r="Y425" s="13">
        <v>247</v>
      </c>
      <c r="Z425" s="13">
        <v>80</v>
      </c>
      <c r="AA425" s="11">
        <f t="shared" si="312"/>
        <v>9130</v>
      </c>
      <c r="AB425" s="12">
        <f t="shared" si="336"/>
        <v>2068</v>
      </c>
      <c r="AC425" s="18">
        <f t="shared" si="318"/>
        <v>19610</v>
      </c>
      <c r="AD425" s="17">
        <f t="shared" si="319"/>
        <v>20048.144</v>
      </c>
      <c r="AE425" s="17">
        <f t="shared" si="320"/>
        <v>20276.864</v>
      </c>
      <c r="AF425" s="19">
        <v>55</v>
      </c>
      <c r="AG425" s="13">
        <v>24</v>
      </c>
      <c r="AH425" s="13">
        <v>25</v>
      </c>
      <c r="AI425" s="13">
        <v>8</v>
      </c>
      <c r="AJ425" s="21">
        <v>50</v>
      </c>
      <c r="AK425" s="21">
        <v>4</v>
      </c>
      <c r="AL425" s="21">
        <v>2.5</v>
      </c>
      <c r="AM425" s="21">
        <v>4.2</v>
      </c>
      <c r="AN425" s="13">
        <v>3.4</v>
      </c>
      <c r="AO425" s="13">
        <v>5</v>
      </c>
      <c r="AP425" s="13">
        <v>35</v>
      </c>
      <c r="AQ425" s="11">
        <f t="shared" si="313"/>
        <v>9130</v>
      </c>
      <c r="AR425" s="13">
        <f t="shared" si="337"/>
        <v>666.864</v>
      </c>
      <c r="AS425" s="13">
        <f t="shared" si="338"/>
        <v>438.144</v>
      </c>
      <c r="AT425" s="1">
        <f t="shared" si="321"/>
        <v>90</v>
      </c>
      <c r="AU425" s="1">
        <f t="shared" si="322"/>
        <v>39</v>
      </c>
      <c r="AV425" s="1" t="str">
        <f t="shared" si="339"/>
        <v>195</v>
      </c>
      <c r="AW425" s="1">
        <f t="shared" si="323"/>
        <v>7605</v>
      </c>
      <c r="AX425" s="1">
        <f t="shared" si="324"/>
        <v>90</v>
      </c>
      <c r="AY425" s="1">
        <f t="shared" si="325"/>
        <v>38</v>
      </c>
      <c r="AZ425" s="1" t="str">
        <f t="shared" si="340"/>
        <v>227.5</v>
      </c>
      <c r="BA425" s="1">
        <f t="shared" si="326"/>
        <v>8645</v>
      </c>
      <c r="BB425" s="1">
        <f t="shared" si="327"/>
        <v>16250</v>
      </c>
      <c r="BC425" s="1">
        <f t="shared" si="328"/>
        <v>160</v>
      </c>
      <c r="BE425" s="1" t="str">
        <f t="shared" si="329"/>
        <v>520</v>
      </c>
      <c r="BI425" s="1">
        <f t="shared" si="330"/>
        <v>36380</v>
      </c>
      <c r="BJ425" s="1">
        <f t="shared" si="331"/>
        <v>36818.144</v>
      </c>
      <c r="BK425" s="1">
        <f t="shared" si="332"/>
        <v>37046.864</v>
      </c>
      <c r="BM425" s="1" t="e">
        <f>BI425*#REF!*BL425/1000</f>
        <v>#REF!</v>
      </c>
      <c r="BN425" s="1" t="e">
        <f>BJ425*#REF!*BL425/1000</f>
        <v>#REF!</v>
      </c>
      <c r="BO425" s="1" t="e">
        <f>BK425*#REF!*BL425/1000</f>
        <v>#REF!</v>
      </c>
      <c r="BR425" s="1">
        <f t="shared" si="333"/>
        <v>0</v>
      </c>
      <c r="BS425" s="1">
        <f t="shared" si="334"/>
        <v>0</v>
      </c>
      <c r="BT425" s="1">
        <f t="shared" si="335"/>
        <v>0</v>
      </c>
    </row>
    <row r="426" spans="1:72">
      <c r="A426" s="1">
        <v>423</v>
      </c>
      <c r="B426" s="8" t="s">
        <v>94</v>
      </c>
      <c r="D426" s="1">
        <v>9130</v>
      </c>
      <c r="F426" s="1">
        <v>90</v>
      </c>
      <c r="G426" s="1">
        <v>39</v>
      </c>
      <c r="H426" s="1">
        <v>90</v>
      </c>
      <c r="I426" s="1">
        <v>38</v>
      </c>
      <c r="J426" s="1">
        <v>63</v>
      </c>
      <c r="K426" s="1">
        <f t="shared" si="314"/>
        <v>16250</v>
      </c>
      <c r="L426" s="1">
        <f t="shared" si="315"/>
        <v>39316.04</v>
      </c>
      <c r="M426" s="1">
        <f t="shared" si="316"/>
        <v>39754.184</v>
      </c>
      <c r="N426" s="1">
        <f t="shared" si="317"/>
        <v>39982.904</v>
      </c>
      <c r="O426" s="1">
        <f t="shared" si="341"/>
        <v>11430</v>
      </c>
      <c r="P426" s="1">
        <v>2900</v>
      </c>
      <c r="Q426" s="1">
        <v>2400</v>
      </c>
      <c r="R426" s="11" t="s">
        <v>95</v>
      </c>
      <c r="S426" s="13">
        <v>4870</v>
      </c>
      <c r="T426" s="13">
        <v>4700</v>
      </c>
      <c r="U426" s="13">
        <v>2927</v>
      </c>
      <c r="V426" s="14">
        <f t="shared" si="266"/>
        <v>12497</v>
      </c>
      <c r="W426" s="13">
        <f>2730*2</f>
        <v>5460</v>
      </c>
      <c r="X426" s="13">
        <v>208</v>
      </c>
      <c r="Y426" s="13">
        <v>247</v>
      </c>
      <c r="Z426" s="13">
        <v>80</v>
      </c>
      <c r="AA426" s="11">
        <f t="shared" si="312"/>
        <v>9130</v>
      </c>
      <c r="AB426" s="12">
        <f t="shared" si="336"/>
        <v>2147.52</v>
      </c>
      <c r="AC426" s="18">
        <f t="shared" si="318"/>
        <v>22746.04</v>
      </c>
      <c r="AD426" s="17">
        <f t="shared" si="319"/>
        <v>23184.184</v>
      </c>
      <c r="AE426" s="17">
        <f t="shared" si="320"/>
        <v>23412.904</v>
      </c>
      <c r="AF426" s="19">
        <v>55</v>
      </c>
      <c r="AG426" s="13">
        <v>24</v>
      </c>
      <c r="AH426" s="13">
        <v>25</v>
      </c>
      <c r="AI426" s="13">
        <v>8</v>
      </c>
      <c r="AJ426" s="21">
        <v>50</v>
      </c>
      <c r="AK426" s="21">
        <v>4</v>
      </c>
      <c r="AL426" s="21">
        <v>2.5</v>
      </c>
      <c r="AM426" s="21">
        <v>4.2</v>
      </c>
      <c r="AN426" s="13">
        <v>3.4</v>
      </c>
      <c r="AO426" s="13">
        <v>5</v>
      </c>
      <c r="AP426" s="13">
        <v>35</v>
      </c>
      <c r="AQ426" s="11">
        <f t="shared" si="313"/>
        <v>9130</v>
      </c>
      <c r="AR426" s="13">
        <f t="shared" si="337"/>
        <v>666.864</v>
      </c>
      <c r="AS426" s="13">
        <f t="shared" si="338"/>
        <v>438.144</v>
      </c>
      <c r="AT426" s="1">
        <f t="shared" si="321"/>
        <v>90</v>
      </c>
      <c r="AU426" s="1">
        <f t="shared" si="322"/>
        <v>39</v>
      </c>
      <c r="AV426" s="1" t="str">
        <f t="shared" si="339"/>
        <v>195</v>
      </c>
      <c r="AW426" s="1">
        <f t="shared" si="323"/>
        <v>7605</v>
      </c>
      <c r="AX426" s="1">
        <f t="shared" si="324"/>
        <v>90</v>
      </c>
      <c r="AY426" s="1">
        <f t="shared" si="325"/>
        <v>38</v>
      </c>
      <c r="AZ426" s="1" t="str">
        <f t="shared" si="340"/>
        <v>227.5</v>
      </c>
      <c r="BA426" s="1">
        <f t="shared" si="326"/>
        <v>8645</v>
      </c>
      <c r="BB426" s="1">
        <f t="shared" si="327"/>
        <v>16250</v>
      </c>
      <c r="BC426" s="1">
        <f t="shared" si="328"/>
        <v>63</v>
      </c>
      <c r="BE426" s="1" t="str">
        <f t="shared" si="329"/>
        <v>320</v>
      </c>
      <c r="BI426" s="1">
        <f t="shared" si="330"/>
        <v>39316.04</v>
      </c>
      <c r="BJ426" s="1">
        <f t="shared" si="331"/>
        <v>39754.184</v>
      </c>
      <c r="BK426" s="1">
        <f t="shared" si="332"/>
        <v>39982.904</v>
      </c>
      <c r="BM426" s="1" t="e">
        <f>BI426*#REF!*BL426/1000</f>
        <v>#REF!</v>
      </c>
      <c r="BN426" s="1" t="e">
        <f>BJ426*#REF!*BL426/1000</f>
        <v>#REF!</v>
      </c>
      <c r="BO426" s="1" t="e">
        <f>BK426*#REF!*BL426/1000</f>
        <v>#REF!</v>
      </c>
      <c r="BR426" s="1">
        <f t="shared" si="333"/>
        <v>0</v>
      </c>
      <c r="BS426" s="1">
        <f t="shared" si="334"/>
        <v>0</v>
      </c>
      <c r="BT426" s="1">
        <f t="shared" si="335"/>
        <v>0</v>
      </c>
    </row>
    <row r="427" spans="1:72">
      <c r="A427" s="1">
        <v>424</v>
      </c>
      <c r="B427" s="8" t="s">
        <v>94</v>
      </c>
      <c r="D427" s="1">
        <v>9130</v>
      </c>
      <c r="F427" s="1">
        <v>90</v>
      </c>
      <c r="G427" s="1">
        <v>39</v>
      </c>
      <c r="H427" s="1">
        <v>90</v>
      </c>
      <c r="I427" s="1">
        <v>38</v>
      </c>
      <c r="J427" s="1">
        <v>160</v>
      </c>
      <c r="K427" s="1">
        <f t="shared" si="314"/>
        <v>16250</v>
      </c>
      <c r="L427" s="1">
        <f t="shared" si="315"/>
        <v>41920.04</v>
      </c>
      <c r="M427" s="1">
        <f t="shared" si="316"/>
        <v>42358.184</v>
      </c>
      <c r="N427" s="1">
        <f t="shared" si="317"/>
        <v>42586.904</v>
      </c>
      <c r="O427" s="1">
        <f t="shared" si="341"/>
        <v>11430</v>
      </c>
      <c r="P427" s="1">
        <v>2900</v>
      </c>
      <c r="Q427" s="1">
        <v>2400</v>
      </c>
      <c r="R427" s="11" t="s">
        <v>96</v>
      </c>
      <c r="S427" s="13">
        <v>4870</v>
      </c>
      <c r="T427" s="13">
        <v>4700</v>
      </c>
      <c r="U427" s="13">
        <v>2927</v>
      </c>
      <c r="V427" s="14">
        <f t="shared" si="266"/>
        <v>12497</v>
      </c>
      <c r="W427" s="13">
        <f>3932*2</f>
        <v>7864</v>
      </c>
      <c r="X427" s="13">
        <v>208</v>
      </c>
      <c r="Y427" s="13">
        <v>247</v>
      </c>
      <c r="Z427" s="13">
        <v>80</v>
      </c>
      <c r="AA427" s="11">
        <f t="shared" ref="AA427:AA490" si="342">D427</f>
        <v>9130</v>
      </c>
      <c r="AB427" s="12">
        <f t="shared" si="336"/>
        <v>2147.52</v>
      </c>
      <c r="AC427" s="18">
        <f t="shared" si="318"/>
        <v>25150.04</v>
      </c>
      <c r="AD427" s="17">
        <f t="shared" si="319"/>
        <v>25588.184</v>
      </c>
      <c r="AE427" s="17">
        <f t="shared" si="320"/>
        <v>25816.904</v>
      </c>
      <c r="AF427" s="19">
        <v>55</v>
      </c>
      <c r="AG427" s="13">
        <v>24</v>
      </c>
      <c r="AH427" s="13">
        <v>25</v>
      </c>
      <c r="AI427" s="13">
        <v>8</v>
      </c>
      <c r="AJ427" s="21">
        <v>50</v>
      </c>
      <c r="AK427" s="21">
        <v>4</v>
      </c>
      <c r="AL427" s="21">
        <v>2.5</v>
      </c>
      <c r="AM427" s="21">
        <v>4.2</v>
      </c>
      <c r="AN427" s="13">
        <v>3.4</v>
      </c>
      <c r="AO427" s="13">
        <v>5</v>
      </c>
      <c r="AP427" s="13">
        <v>35</v>
      </c>
      <c r="AQ427" s="11">
        <f t="shared" ref="AQ427:AQ490" si="343">D427</f>
        <v>9130</v>
      </c>
      <c r="AR427" s="13">
        <f t="shared" si="337"/>
        <v>666.864</v>
      </c>
      <c r="AS427" s="13">
        <f t="shared" si="338"/>
        <v>438.144</v>
      </c>
      <c r="AT427" s="1">
        <f t="shared" si="321"/>
        <v>90</v>
      </c>
      <c r="AU427" s="1">
        <f t="shared" si="322"/>
        <v>39</v>
      </c>
      <c r="AV427" s="1" t="str">
        <f t="shared" si="339"/>
        <v>195</v>
      </c>
      <c r="AW427" s="1">
        <f t="shared" si="323"/>
        <v>7605</v>
      </c>
      <c r="AX427" s="1">
        <f t="shared" si="324"/>
        <v>90</v>
      </c>
      <c r="AY427" s="1">
        <f t="shared" si="325"/>
        <v>38</v>
      </c>
      <c r="AZ427" s="1" t="str">
        <f t="shared" si="340"/>
        <v>227.5</v>
      </c>
      <c r="BA427" s="1">
        <f t="shared" si="326"/>
        <v>8645</v>
      </c>
      <c r="BB427" s="1">
        <f t="shared" si="327"/>
        <v>16250</v>
      </c>
      <c r="BC427" s="1">
        <f t="shared" si="328"/>
        <v>160</v>
      </c>
      <c r="BE427" s="1" t="str">
        <f t="shared" si="329"/>
        <v>520</v>
      </c>
      <c r="BI427" s="1">
        <f t="shared" si="330"/>
        <v>41920.04</v>
      </c>
      <c r="BJ427" s="1">
        <f t="shared" si="331"/>
        <v>42358.184</v>
      </c>
      <c r="BK427" s="1">
        <f t="shared" si="332"/>
        <v>42586.904</v>
      </c>
      <c r="BM427" s="1" t="e">
        <f>BI427*#REF!*BL427/1000</f>
        <v>#REF!</v>
      </c>
      <c r="BN427" s="1" t="e">
        <f>BJ427*#REF!*BL427/1000</f>
        <v>#REF!</v>
      </c>
      <c r="BO427" s="1" t="e">
        <f>BK427*#REF!*BL427/1000</f>
        <v>#REF!</v>
      </c>
      <c r="BR427" s="1">
        <f t="shared" si="333"/>
        <v>0</v>
      </c>
      <c r="BS427" s="1">
        <f t="shared" si="334"/>
        <v>0</v>
      </c>
      <c r="BT427" s="1">
        <f t="shared" si="335"/>
        <v>0</v>
      </c>
    </row>
    <row r="428" spans="1:72">
      <c r="A428" s="1">
        <v>425</v>
      </c>
      <c r="B428" s="8" t="s">
        <v>94</v>
      </c>
      <c r="C428" s="1">
        <v>600</v>
      </c>
      <c r="D428" s="1">
        <v>9760</v>
      </c>
      <c r="F428" s="1">
        <v>90</v>
      </c>
      <c r="G428" s="1">
        <v>42</v>
      </c>
      <c r="H428" s="1">
        <v>90</v>
      </c>
      <c r="I428" s="1">
        <v>41</v>
      </c>
      <c r="J428" s="1">
        <v>63</v>
      </c>
      <c r="K428" s="1">
        <f t="shared" si="314"/>
        <v>17517.5</v>
      </c>
      <c r="L428" s="1">
        <f t="shared" si="315"/>
        <v>31870</v>
      </c>
      <c r="M428" s="1">
        <f t="shared" si="316"/>
        <v>32322.508</v>
      </c>
      <c r="N428" s="1">
        <f t="shared" si="317"/>
        <v>32566.348</v>
      </c>
      <c r="O428" s="1">
        <f t="shared" si="341"/>
        <v>12060</v>
      </c>
      <c r="P428" s="1">
        <v>2900</v>
      </c>
      <c r="Q428" s="1">
        <v>2400</v>
      </c>
      <c r="R428" s="11" t="s">
        <v>77</v>
      </c>
      <c r="S428" s="13">
        <v>2680</v>
      </c>
      <c r="T428" s="13">
        <v>2867</v>
      </c>
      <c r="U428" s="13">
        <v>2652</v>
      </c>
      <c r="V428" s="14">
        <f t="shared" si="266"/>
        <v>8199</v>
      </c>
      <c r="W428" s="13">
        <v>1480</v>
      </c>
      <c r="X428" s="13">
        <f>350/2</f>
        <v>175</v>
      </c>
      <c r="Y428" s="13">
        <v>247</v>
      </c>
      <c r="Z428" s="13">
        <v>80</v>
      </c>
      <c r="AA428" s="11">
        <f t="shared" si="342"/>
        <v>9760</v>
      </c>
      <c r="AB428" s="12">
        <f t="shared" si="336"/>
        <v>1929.75</v>
      </c>
      <c r="AC428" s="18">
        <f t="shared" si="318"/>
        <v>14032.5</v>
      </c>
      <c r="AD428" s="17">
        <f t="shared" si="319"/>
        <v>14485.008</v>
      </c>
      <c r="AE428" s="17">
        <f t="shared" si="320"/>
        <v>14728.848</v>
      </c>
      <c r="AF428" s="19">
        <v>55</v>
      </c>
      <c r="AG428" s="13">
        <v>24</v>
      </c>
      <c r="AH428" s="13">
        <v>25</v>
      </c>
      <c r="AI428" s="13">
        <v>8</v>
      </c>
      <c r="AJ428" s="21">
        <v>50</v>
      </c>
      <c r="AK428" s="21">
        <v>4</v>
      </c>
      <c r="AL428" s="21">
        <v>2.5</v>
      </c>
      <c r="AM428" s="21">
        <v>4.2</v>
      </c>
      <c r="AN428" s="13">
        <v>3.4</v>
      </c>
      <c r="AO428" s="13">
        <v>5</v>
      </c>
      <c r="AP428" s="13">
        <v>35</v>
      </c>
      <c r="AQ428" s="11">
        <f t="shared" si="343"/>
        <v>9760</v>
      </c>
      <c r="AR428" s="13">
        <f t="shared" si="337"/>
        <v>696.348</v>
      </c>
      <c r="AS428" s="13">
        <f t="shared" si="338"/>
        <v>452.508</v>
      </c>
      <c r="AT428" s="1">
        <f t="shared" si="321"/>
        <v>90</v>
      </c>
      <c r="AU428" s="1">
        <f t="shared" si="322"/>
        <v>42</v>
      </c>
      <c r="AV428" s="1" t="str">
        <f t="shared" si="339"/>
        <v>195</v>
      </c>
      <c r="AW428" s="1">
        <f t="shared" si="323"/>
        <v>8190</v>
      </c>
      <c r="AX428" s="1">
        <f t="shared" si="324"/>
        <v>90</v>
      </c>
      <c r="AY428" s="1">
        <f t="shared" si="325"/>
        <v>41</v>
      </c>
      <c r="AZ428" s="1" t="str">
        <f t="shared" si="340"/>
        <v>227.5</v>
      </c>
      <c r="BA428" s="1">
        <f t="shared" si="326"/>
        <v>9327.5</v>
      </c>
      <c r="BB428" s="1">
        <f t="shared" si="327"/>
        <v>17517.5</v>
      </c>
      <c r="BC428" s="1">
        <f t="shared" si="328"/>
        <v>63</v>
      </c>
      <c r="BE428" s="1" t="str">
        <f t="shared" si="329"/>
        <v>320</v>
      </c>
      <c r="BI428" s="1">
        <f t="shared" si="330"/>
        <v>31870</v>
      </c>
      <c r="BJ428" s="1">
        <f t="shared" si="331"/>
        <v>32322.508</v>
      </c>
      <c r="BK428" s="1">
        <f t="shared" si="332"/>
        <v>32566.348</v>
      </c>
      <c r="BM428" s="1" t="e">
        <f>BI428*#REF!*BL428/1000</f>
        <v>#REF!</v>
      </c>
      <c r="BN428" s="1" t="e">
        <f>BJ428*#REF!*BL428/1000</f>
        <v>#REF!</v>
      </c>
      <c r="BO428" s="1" t="e">
        <f>BK428*#REF!*BL428/1000</f>
        <v>#REF!</v>
      </c>
      <c r="BR428" s="1">
        <f t="shared" si="333"/>
        <v>0</v>
      </c>
      <c r="BS428" s="1">
        <f t="shared" si="334"/>
        <v>0</v>
      </c>
      <c r="BT428" s="1">
        <f t="shared" si="335"/>
        <v>0</v>
      </c>
    </row>
    <row r="429" spans="1:72">
      <c r="A429" s="1">
        <v>426</v>
      </c>
      <c r="B429" s="8" t="s">
        <v>94</v>
      </c>
      <c r="D429" s="1">
        <v>9760</v>
      </c>
      <c r="F429" s="1">
        <v>90</v>
      </c>
      <c r="G429" s="1">
        <v>42</v>
      </c>
      <c r="H429" s="1">
        <v>90</v>
      </c>
      <c r="I429" s="1">
        <v>41</v>
      </c>
      <c r="J429" s="1">
        <v>63</v>
      </c>
      <c r="K429" s="1">
        <f t="shared" si="314"/>
        <v>17517.5</v>
      </c>
      <c r="L429" s="1">
        <f t="shared" si="315"/>
        <v>33485.1</v>
      </c>
      <c r="M429" s="1">
        <f t="shared" si="316"/>
        <v>33937.608</v>
      </c>
      <c r="N429" s="1">
        <f t="shared" si="317"/>
        <v>34181.448</v>
      </c>
      <c r="O429" s="1">
        <f t="shared" si="341"/>
        <v>12060</v>
      </c>
      <c r="P429" s="1">
        <v>2900</v>
      </c>
      <c r="Q429" s="1">
        <v>2400</v>
      </c>
      <c r="R429" s="11" t="s">
        <v>78</v>
      </c>
      <c r="S429" s="13">
        <v>3458</v>
      </c>
      <c r="T429" s="13">
        <v>2867</v>
      </c>
      <c r="U429" s="13">
        <v>2652</v>
      </c>
      <c r="V429" s="14">
        <f t="shared" si="266"/>
        <v>8977</v>
      </c>
      <c r="W429" s="13">
        <v>2000</v>
      </c>
      <c r="X429" s="13">
        <f>380/2</f>
        <v>190</v>
      </c>
      <c r="Y429" s="13">
        <v>247</v>
      </c>
      <c r="Z429" s="13">
        <v>80</v>
      </c>
      <c r="AA429" s="11">
        <f t="shared" si="342"/>
        <v>9760</v>
      </c>
      <c r="AB429" s="12">
        <f t="shared" si="336"/>
        <v>2088.3</v>
      </c>
      <c r="AC429" s="18">
        <f t="shared" si="318"/>
        <v>15647.6</v>
      </c>
      <c r="AD429" s="17">
        <f t="shared" si="319"/>
        <v>16100.108</v>
      </c>
      <c r="AE429" s="17">
        <f t="shared" si="320"/>
        <v>16343.948</v>
      </c>
      <c r="AF429" s="19">
        <v>55</v>
      </c>
      <c r="AG429" s="13">
        <v>24</v>
      </c>
      <c r="AH429" s="13">
        <v>25</v>
      </c>
      <c r="AI429" s="13">
        <v>8</v>
      </c>
      <c r="AJ429" s="21">
        <v>50</v>
      </c>
      <c r="AK429" s="21">
        <v>4</v>
      </c>
      <c r="AL429" s="21">
        <v>2.5</v>
      </c>
      <c r="AM429" s="21">
        <v>4.2</v>
      </c>
      <c r="AN429" s="13">
        <v>3.4</v>
      </c>
      <c r="AO429" s="13">
        <v>5</v>
      </c>
      <c r="AP429" s="13">
        <v>35</v>
      </c>
      <c r="AQ429" s="11">
        <f t="shared" si="343"/>
        <v>9760</v>
      </c>
      <c r="AR429" s="13">
        <f t="shared" si="337"/>
        <v>696.348</v>
      </c>
      <c r="AS429" s="13">
        <f t="shared" si="338"/>
        <v>452.508</v>
      </c>
      <c r="AT429" s="1">
        <f t="shared" si="321"/>
        <v>90</v>
      </c>
      <c r="AU429" s="1">
        <f t="shared" si="322"/>
        <v>42</v>
      </c>
      <c r="AV429" s="1" t="str">
        <f t="shared" si="339"/>
        <v>195</v>
      </c>
      <c r="AW429" s="1">
        <f t="shared" si="323"/>
        <v>8190</v>
      </c>
      <c r="AX429" s="1">
        <f t="shared" si="324"/>
        <v>90</v>
      </c>
      <c r="AY429" s="1">
        <f t="shared" si="325"/>
        <v>41</v>
      </c>
      <c r="AZ429" s="1" t="str">
        <f t="shared" si="340"/>
        <v>227.5</v>
      </c>
      <c r="BA429" s="1">
        <f t="shared" si="326"/>
        <v>9327.5</v>
      </c>
      <c r="BB429" s="1">
        <f t="shared" si="327"/>
        <v>17517.5</v>
      </c>
      <c r="BC429" s="1">
        <f t="shared" si="328"/>
        <v>63</v>
      </c>
      <c r="BE429" s="1" t="str">
        <f t="shared" si="329"/>
        <v>320</v>
      </c>
      <c r="BI429" s="1">
        <f t="shared" si="330"/>
        <v>33485.1</v>
      </c>
      <c r="BJ429" s="1">
        <f t="shared" si="331"/>
        <v>33937.608</v>
      </c>
      <c r="BK429" s="1">
        <f t="shared" si="332"/>
        <v>34181.448</v>
      </c>
      <c r="BM429" s="1" t="e">
        <f>BI429*#REF!*BL429/1000</f>
        <v>#REF!</v>
      </c>
      <c r="BN429" s="1" t="e">
        <f>BJ429*#REF!*BL429/1000</f>
        <v>#REF!</v>
      </c>
      <c r="BO429" s="1" t="e">
        <f>BK429*#REF!*BL429/1000</f>
        <v>#REF!</v>
      </c>
      <c r="BR429" s="1">
        <f t="shared" si="333"/>
        <v>0</v>
      </c>
      <c r="BS429" s="1">
        <f t="shared" si="334"/>
        <v>0</v>
      </c>
      <c r="BT429" s="1">
        <f t="shared" si="335"/>
        <v>0</v>
      </c>
    </row>
    <row r="430" spans="1:72">
      <c r="A430" s="1">
        <v>427</v>
      </c>
      <c r="B430" s="8" t="s">
        <v>94</v>
      </c>
      <c r="D430" s="1">
        <v>9760</v>
      </c>
      <c r="F430" s="1">
        <v>90</v>
      </c>
      <c r="G430" s="1">
        <v>42</v>
      </c>
      <c r="H430" s="1">
        <v>90</v>
      </c>
      <c r="I430" s="1">
        <v>41</v>
      </c>
      <c r="J430" s="1">
        <v>63</v>
      </c>
      <c r="K430" s="1">
        <f t="shared" si="314"/>
        <v>17517.5</v>
      </c>
      <c r="L430" s="1">
        <f t="shared" si="315"/>
        <v>33853.1</v>
      </c>
      <c r="M430" s="1">
        <f t="shared" si="316"/>
        <v>34305.608</v>
      </c>
      <c r="N430" s="1">
        <f t="shared" si="317"/>
        <v>34549.448</v>
      </c>
      <c r="O430" s="1">
        <f t="shared" si="341"/>
        <v>12060</v>
      </c>
      <c r="P430" s="1">
        <v>2900</v>
      </c>
      <c r="Q430" s="1">
        <v>2400</v>
      </c>
      <c r="R430" s="11" t="s">
        <v>80</v>
      </c>
      <c r="S430" s="13">
        <v>3458</v>
      </c>
      <c r="T430" s="13">
        <v>2867</v>
      </c>
      <c r="U430" s="13">
        <v>2652</v>
      </c>
      <c r="V430" s="14">
        <f t="shared" si="266"/>
        <v>8977</v>
      </c>
      <c r="W430" s="13">
        <f>1184*2</f>
        <v>2368</v>
      </c>
      <c r="X430" s="13">
        <f>380/2</f>
        <v>190</v>
      </c>
      <c r="Y430" s="13">
        <v>247</v>
      </c>
      <c r="Z430" s="13">
        <v>80</v>
      </c>
      <c r="AA430" s="11">
        <f t="shared" si="342"/>
        <v>9760</v>
      </c>
      <c r="AB430" s="12">
        <f t="shared" si="336"/>
        <v>2088.3</v>
      </c>
      <c r="AC430" s="18">
        <f t="shared" si="318"/>
        <v>16015.6</v>
      </c>
      <c r="AD430" s="17">
        <f t="shared" si="319"/>
        <v>16468.108</v>
      </c>
      <c r="AE430" s="17">
        <f t="shared" si="320"/>
        <v>16711.948</v>
      </c>
      <c r="AF430" s="19">
        <v>55</v>
      </c>
      <c r="AG430" s="13">
        <v>24</v>
      </c>
      <c r="AH430" s="13">
        <v>25</v>
      </c>
      <c r="AI430" s="13">
        <v>8</v>
      </c>
      <c r="AJ430" s="21">
        <v>50</v>
      </c>
      <c r="AK430" s="21">
        <v>4</v>
      </c>
      <c r="AL430" s="21">
        <v>2.5</v>
      </c>
      <c r="AM430" s="21">
        <v>4.2</v>
      </c>
      <c r="AN430" s="13">
        <v>3.4</v>
      </c>
      <c r="AO430" s="13">
        <v>5</v>
      </c>
      <c r="AP430" s="13">
        <v>35</v>
      </c>
      <c r="AQ430" s="11">
        <f t="shared" si="343"/>
        <v>9760</v>
      </c>
      <c r="AR430" s="13">
        <f t="shared" si="337"/>
        <v>696.348</v>
      </c>
      <c r="AS430" s="13">
        <f t="shared" si="338"/>
        <v>452.508</v>
      </c>
      <c r="AT430" s="1">
        <f t="shared" si="321"/>
        <v>90</v>
      </c>
      <c r="AU430" s="1">
        <f t="shared" si="322"/>
        <v>42</v>
      </c>
      <c r="AV430" s="1" t="str">
        <f t="shared" si="339"/>
        <v>195</v>
      </c>
      <c r="AW430" s="1">
        <f t="shared" si="323"/>
        <v>8190</v>
      </c>
      <c r="AX430" s="1">
        <f t="shared" si="324"/>
        <v>90</v>
      </c>
      <c r="AY430" s="1">
        <f t="shared" si="325"/>
        <v>41</v>
      </c>
      <c r="AZ430" s="1" t="str">
        <f t="shared" si="340"/>
        <v>227.5</v>
      </c>
      <c r="BA430" s="1">
        <f t="shared" si="326"/>
        <v>9327.5</v>
      </c>
      <c r="BB430" s="1">
        <f t="shared" si="327"/>
        <v>17517.5</v>
      </c>
      <c r="BC430" s="1">
        <f t="shared" si="328"/>
        <v>63</v>
      </c>
      <c r="BE430" s="1" t="str">
        <f t="shared" si="329"/>
        <v>320</v>
      </c>
      <c r="BI430" s="1">
        <f t="shared" si="330"/>
        <v>33853.1</v>
      </c>
      <c r="BJ430" s="1">
        <f t="shared" si="331"/>
        <v>34305.608</v>
      </c>
      <c r="BK430" s="1">
        <f t="shared" si="332"/>
        <v>34549.448</v>
      </c>
      <c r="BM430" s="1" t="e">
        <f>BI430*#REF!*BL430/1000</f>
        <v>#REF!</v>
      </c>
      <c r="BN430" s="1" t="e">
        <f>BJ430*#REF!*BL430/1000</f>
        <v>#REF!</v>
      </c>
      <c r="BO430" s="1" t="e">
        <f>BK430*#REF!*BL430/1000</f>
        <v>#REF!</v>
      </c>
      <c r="BR430" s="1">
        <f t="shared" si="333"/>
        <v>0</v>
      </c>
      <c r="BS430" s="1">
        <f t="shared" si="334"/>
        <v>0</v>
      </c>
      <c r="BT430" s="1">
        <f t="shared" si="335"/>
        <v>0</v>
      </c>
    </row>
    <row r="431" spans="1:72">
      <c r="A431" s="1">
        <v>428</v>
      </c>
      <c r="B431" s="8" t="s">
        <v>94</v>
      </c>
      <c r="D431" s="1">
        <v>9760</v>
      </c>
      <c r="F431" s="1">
        <v>90</v>
      </c>
      <c r="G431" s="1">
        <v>42</v>
      </c>
      <c r="H431" s="1">
        <v>90</v>
      </c>
      <c r="I431" s="1">
        <v>41</v>
      </c>
      <c r="J431" s="1">
        <v>160</v>
      </c>
      <c r="K431" s="1">
        <f t="shared" si="314"/>
        <v>17517.5</v>
      </c>
      <c r="L431" s="1">
        <f t="shared" si="315"/>
        <v>34925.1</v>
      </c>
      <c r="M431" s="1">
        <f t="shared" si="316"/>
        <v>35377.608</v>
      </c>
      <c r="N431" s="1">
        <f t="shared" si="317"/>
        <v>35621.448</v>
      </c>
      <c r="O431" s="1">
        <f t="shared" si="341"/>
        <v>12060</v>
      </c>
      <c r="P431" s="1">
        <v>2900</v>
      </c>
      <c r="Q431" s="1">
        <v>2400</v>
      </c>
      <c r="R431" s="11" t="s">
        <v>89</v>
      </c>
      <c r="S431" s="13">
        <v>3458</v>
      </c>
      <c r="T431" s="13">
        <v>2867</v>
      </c>
      <c r="U431" s="13">
        <v>2652</v>
      </c>
      <c r="V431" s="14">
        <f t="shared" si="266"/>
        <v>8977</v>
      </c>
      <c r="W431" s="13">
        <f>1620*2</f>
        <v>3240</v>
      </c>
      <c r="X431" s="13">
        <f>380/2</f>
        <v>190</v>
      </c>
      <c r="Y431" s="13">
        <v>247</v>
      </c>
      <c r="Z431" s="13">
        <v>80</v>
      </c>
      <c r="AA431" s="11">
        <f t="shared" si="342"/>
        <v>9760</v>
      </c>
      <c r="AB431" s="12">
        <f t="shared" si="336"/>
        <v>2088.3</v>
      </c>
      <c r="AC431" s="18">
        <f t="shared" si="318"/>
        <v>16887.6</v>
      </c>
      <c r="AD431" s="17">
        <f t="shared" si="319"/>
        <v>17340.108</v>
      </c>
      <c r="AE431" s="17">
        <f t="shared" si="320"/>
        <v>17583.948</v>
      </c>
      <c r="AF431" s="19">
        <v>55</v>
      </c>
      <c r="AG431" s="13">
        <v>24</v>
      </c>
      <c r="AH431" s="13">
        <v>25</v>
      </c>
      <c r="AI431" s="13">
        <v>8</v>
      </c>
      <c r="AJ431" s="21">
        <v>50</v>
      </c>
      <c r="AK431" s="21">
        <v>4</v>
      </c>
      <c r="AL431" s="21">
        <v>2.5</v>
      </c>
      <c r="AM431" s="21">
        <v>4.2</v>
      </c>
      <c r="AN431" s="13">
        <v>3.4</v>
      </c>
      <c r="AO431" s="13">
        <v>5</v>
      </c>
      <c r="AP431" s="13">
        <v>35</v>
      </c>
      <c r="AQ431" s="11">
        <f t="shared" si="343"/>
        <v>9760</v>
      </c>
      <c r="AR431" s="13">
        <f t="shared" si="337"/>
        <v>696.348</v>
      </c>
      <c r="AS431" s="13">
        <f t="shared" si="338"/>
        <v>452.508</v>
      </c>
      <c r="AT431" s="1">
        <f t="shared" si="321"/>
        <v>90</v>
      </c>
      <c r="AU431" s="1">
        <f t="shared" si="322"/>
        <v>42</v>
      </c>
      <c r="AV431" s="1" t="str">
        <f t="shared" si="339"/>
        <v>195</v>
      </c>
      <c r="AW431" s="1">
        <f t="shared" si="323"/>
        <v>8190</v>
      </c>
      <c r="AX431" s="1">
        <f t="shared" si="324"/>
        <v>90</v>
      </c>
      <c r="AY431" s="1">
        <f t="shared" si="325"/>
        <v>41</v>
      </c>
      <c r="AZ431" s="1" t="str">
        <f t="shared" si="340"/>
        <v>227.5</v>
      </c>
      <c r="BA431" s="1">
        <f t="shared" si="326"/>
        <v>9327.5</v>
      </c>
      <c r="BB431" s="1">
        <f t="shared" si="327"/>
        <v>17517.5</v>
      </c>
      <c r="BC431" s="1">
        <f t="shared" si="328"/>
        <v>160</v>
      </c>
      <c r="BE431" s="1" t="str">
        <f t="shared" si="329"/>
        <v>520</v>
      </c>
      <c r="BI431" s="1">
        <f t="shared" si="330"/>
        <v>34925.1</v>
      </c>
      <c r="BJ431" s="1">
        <f t="shared" si="331"/>
        <v>35377.608</v>
      </c>
      <c r="BK431" s="1">
        <f t="shared" si="332"/>
        <v>35621.448</v>
      </c>
      <c r="BM431" s="1" t="e">
        <f>BI431*#REF!*BL431/1000</f>
        <v>#REF!</v>
      </c>
      <c r="BN431" s="1" t="e">
        <f>BJ431*#REF!*BL431/1000</f>
        <v>#REF!</v>
      </c>
      <c r="BO431" s="1" t="e">
        <f>BK431*#REF!*BL431/1000</f>
        <v>#REF!</v>
      </c>
      <c r="BR431" s="1">
        <f t="shared" si="333"/>
        <v>0</v>
      </c>
      <c r="BS431" s="1">
        <f t="shared" si="334"/>
        <v>0</v>
      </c>
      <c r="BT431" s="1">
        <f t="shared" si="335"/>
        <v>0</v>
      </c>
    </row>
    <row r="432" spans="1:72">
      <c r="A432" s="1">
        <v>429</v>
      </c>
      <c r="B432" s="8" t="s">
        <v>94</v>
      </c>
      <c r="D432" s="1">
        <v>9760</v>
      </c>
      <c r="F432" s="1">
        <v>90</v>
      </c>
      <c r="G432" s="1">
        <v>42</v>
      </c>
      <c r="H432" s="1">
        <v>90</v>
      </c>
      <c r="I432" s="1">
        <v>41</v>
      </c>
      <c r="J432" s="1">
        <v>160</v>
      </c>
      <c r="K432" s="1">
        <f t="shared" si="314"/>
        <v>17517.5</v>
      </c>
      <c r="L432" s="1">
        <f t="shared" si="315"/>
        <v>35145.1</v>
      </c>
      <c r="M432" s="1">
        <f t="shared" si="316"/>
        <v>35597.608</v>
      </c>
      <c r="N432" s="1">
        <f t="shared" si="317"/>
        <v>35841.448</v>
      </c>
      <c r="O432" s="1">
        <f t="shared" si="341"/>
        <v>12060</v>
      </c>
      <c r="P432" s="1">
        <v>2900</v>
      </c>
      <c r="Q432" s="1">
        <v>2400</v>
      </c>
      <c r="R432" s="11" t="s">
        <v>90</v>
      </c>
      <c r="S432" s="13">
        <v>3458</v>
      </c>
      <c r="T432" s="13">
        <v>2867</v>
      </c>
      <c r="U432" s="13">
        <v>2652</v>
      </c>
      <c r="V432" s="14">
        <f t="shared" si="266"/>
        <v>8977</v>
      </c>
      <c r="W432" s="13">
        <f>1730*2</f>
        <v>3460</v>
      </c>
      <c r="X432" s="13">
        <f>380/2</f>
        <v>190</v>
      </c>
      <c r="Y432" s="13">
        <v>247</v>
      </c>
      <c r="Z432" s="13">
        <v>80</v>
      </c>
      <c r="AA432" s="11">
        <f t="shared" si="342"/>
        <v>9760</v>
      </c>
      <c r="AB432" s="12">
        <f t="shared" si="336"/>
        <v>2088.3</v>
      </c>
      <c r="AC432" s="18">
        <f t="shared" si="318"/>
        <v>17107.6</v>
      </c>
      <c r="AD432" s="17">
        <f t="shared" si="319"/>
        <v>17560.108</v>
      </c>
      <c r="AE432" s="17">
        <f t="shared" si="320"/>
        <v>17803.948</v>
      </c>
      <c r="AF432" s="19">
        <v>55</v>
      </c>
      <c r="AG432" s="13">
        <v>24</v>
      </c>
      <c r="AH432" s="13">
        <v>25</v>
      </c>
      <c r="AI432" s="13">
        <v>8</v>
      </c>
      <c r="AJ432" s="21">
        <v>50</v>
      </c>
      <c r="AK432" s="21">
        <v>4</v>
      </c>
      <c r="AL432" s="21">
        <v>2.5</v>
      </c>
      <c r="AM432" s="21">
        <v>4.2</v>
      </c>
      <c r="AN432" s="13">
        <v>3.4</v>
      </c>
      <c r="AO432" s="13">
        <v>5</v>
      </c>
      <c r="AP432" s="13">
        <v>35</v>
      </c>
      <c r="AQ432" s="11">
        <f t="shared" si="343"/>
        <v>9760</v>
      </c>
      <c r="AR432" s="13">
        <f t="shared" si="337"/>
        <v>696.348</v>
      </c>
      <c r="AS432" s="13">
        <f t="shared" si="338"/>
        <v>452.508</v>
      </c>
      <c r="AT432" s="1">
        <f t="shared" si="321"/>
        <v>90</v>
      </c>
      <c r="AU432" s="1">
        <f t="shared" si="322"/>
        <v>42</v>
      </c>
      <c r="AV432" s="1" t="str">
        <f t="shared" si="339"/>
        <v>195</v>
      </c>
      <c r="AW432" s="1">
        <f t="shared" si="323"/>
        <v>8190</v>
      </c>
      <c r="AX432" s="1">
        <f t="shared" si="324"/>
        <v>90</v>
      </c>
      <c r="AY432" s="1">
        <f t="shared" si="325"/>
        <v>41</v>
      </c>
      <c r="AZ432" s="1" t="str">
        <f t="shared" si="340"/>
        <v>227.5</v>
      </c>
      <c r="BA432" s="1">
        <f t="shared" si="326"/>
        <v>9327.5</v>
      </c>
      <c r="BB432" s="1">
        <f t="shared" si="327"/>
        <v>17517.5</v>
      </c>
      <c r="BC432" s="1">
        <f t="shared" si="328"/>
        <v>160</v>
      </c>
      <c r="BE432" s="1" t="str">
        <f t="shared" si="329"/>
        <v>520</v>
      </c>
      <c r="BI432" s="1">
        <f t="shared" si="330"/>
        <v>35145.1</v>
      </c>
      <c r="BJ432" s="1">
        <f t="shared" si="331"/>
        <v>35597.608</v>
      </c>
      <c r="BK432" s="1">
        <f t="shared" si="332"/>
        <v>35841.448</v>
      </c>
      <c r="BM432" s="1" t="e">
        <f>BI432*#REF!*BL432/1000</f>
        <v>#REF!</v>
      </c>
      <c r="BN432" s="1" t="e">
        <f>BJ432*#REF!*BL432/1000</f>
        <v>#REF!</v>
      </c>
      <c r="BO432" s="1" t="e">
        <f>BK432*#REF!*BL432/1000</f>
        <v>#REF!</v>
      </c>
      <c r="BR432" s="1">
        <f t="shared" si="333"/>
        <v>0</v>
      </c>
      <c r="BS432" s="1">
        <f t="shared" si="334"/>
        <v>0</v>
      </c>
      <c r="BT432" s="1">
        <f t="shared" si="335"/>
        <v>0</v>
      </c>
    </row>
    <row r="433" spans="1:72">
      <c r="A433" s="1">
        <v>430</v>
      </c>
      <c r="B433" s="8" t="s">
        <v>94</v>
      </c>
      <c r="D433" s="1">
        <v>9760</v>
      </c>
      <c r="F433" s="1">
        <v>90</v>
      </c>
      <c r="G433" s="1">
        <v>42</v>
      </c>
      <c r="H433" s="1">
        <v>90</v>
      </c>
      <c r="I433" s="1">
        <v>41</v>
      </c>
      <c r="J433" s="1">
        <v>63</v>
      </c>
      <c r="K433" s="1">
        <f t="shared" si="314"/>
        <v>17517.5</v>
      </c>
      <c r="L433" s="1">
        <f t="shared" si="315"/>
        <v>35779.5</v>
      </c>
      <c r="M433" s="1">
        <f t="shared" si="316"/>
        <v>36232.008</v>
      </c>
      <c r="N433" s="1">
        <f t="shared" si="317"/>
        <v>36475.848</v>
      </c>
      <c r="O433" s="1">
        <f t="shared" si="341"/>
        <v>12060</v>
      </c>
      <c r="P433" s="1">
        <v>2900</v>
      </c>
      <c r="Q433" s="1">
        <v>2400</v>
      </c>
      <c r="R433" s="11" t="s">
        <v>83</v>
      </c>
      <c r="S433" s="13">
        <v>4003</v>
      </c>
      <c r="T433" s="13">
        <v>3330</v>
      </c>
      <c r="U433" s="13">
        <v>2927</v>
      </c>
      <c r="V433" s="14">
        <f t="shared" si="266"/>
        <v>10260</v>
      </c>
      <c r="W433" s="13">
        <v>2800</v>
      </c>
      <c r="X433" s="13">
        <v>200</v>
      </c>
      <c r="Y433" s="13">
        <v>247</v>
      </c>
      <c r="Z433" s="13">
        <v>80</v>
      </c>
      <c r="AA433" s="11">
        <f t="shared" si="342"/>
        <v>9760</v>
      </c>
      <c r="AB433" s="12">
        <f t="shared" si="336"/>
        <v>2194</v>
      </c>
      <c r="AC433" s="18">
        <f t="shared" si="318"/>
        <v>17942</v>
      </c>
      <c r="AD433" s="17">
        <f t="shared" si="319"/>
        <v>18394.508</v>
      </c>
      <c r="AE433" s="17">
        <f t="shared" si="320"/>
        <v>18638.348</v>
      </c>
      <c r="AF433" s="19">
        <v>55</v>
      </c>
      <c r="AG433" s="13">
        <v>24</v>
      </c>
      <c r="AH433" s="13">
        <v>25</v>
      </c>
      <c r="AI433" s="13">
        <v>8</v>
      </c>
      <c r="AJ433" s="21">
        <v>50</v>
      </c>
      <c r="AK433" s="21">
        <v>4</v>
      </c>
      <c r="AL433" s="21">
        <v>2.5</v>
      </c>
      <c r="AM433" s="21">
        <v>4.2</v>
      </c>
      <c r="AN433" s="13">
        <v>3.4</v>
      </c>
      <c r="AO433" s="13">
        <v>5</v>
      </c>
      <c r="AP433" s="13">
        <v>35</v>
      </c>
      <c r="AQ433" s="11">
        <f t="shared" si="343"/>
        <v>9760</v>
      </c>
      <c r="AR433" s="13">
        <f t="shared" si="337"/>
        <v>696.348</v>
      </c>
      <c r="AS433" s="13">
        <f t="shared" si="338"/>
        <v>452.508</v>
      </c>
      <c r="AT433" s="1">
        <f t="shared" si="321"/>
        <v>90</v>
      </c>
      <c r="AU433" s="1">
        <f t="shared" si="322"/>
        <v>42</v>
      </c>
      <c r="AV433" s="1" t="str">
        <f t="shared" si="339"/>
        <v>195</v>
      </c>
      <c r="AW433" s="1">
        <f t="shared" si="323"/>
        <v>8190</v>
      </c>
      <c r="AX433" s="1">
        <f t="shared" si="324"/>
        <v>90</v>
      </c>
      <c r="AY433" s="1">
        <f t="shared" si="325"/>
        <v>41</v>
      </c>
      <c r="AZ433" s="1" t="str">
        <f t="shared" si="340"/>
        <v>227.5</v>
      </c>
      <c r="BA433" s="1">
        <f t="shared" si="326"/>
        <v>9327.5</v>
      </c>
      <c r="BB433" s="1">
        <f t="shared" si="327"/>
        <v>17517.5</v>
      </c>
      <c r="BC433" s="1">
        <f t="shared" si="328"/>
        <v>63</v>
      </c>
      <c r="BE433" s="1" t="str">
        <f t="shared" si="329"/>
        <v>320</v>
      </c>
      <c r="BI433" s="1">
        <f t="shared" si="330"/>
        <v>35779.5</v>
      </c>
      <c r="BJ433" s="1">
        <f t="shared" si="331"/>
        <v>36232.008</v>
      </c>
      <c r="BK433" s="1">
        <f t="shared" si="332"/>
        <v>36475.848</v>
      </c>
      <c r="BM433" s="1" t="e">
        <f>BI433*#REF!*BL433/1000</f>
        <v>#REF!</v>
      </c>
      <c r="BN433" s="1" t="e">
        <f>BJ433*#REF!*BL433/1000</f>
        <v>#REF!</v>
      </c>
      <c r="BO433" s="1" t="e">
        <f>BK433*#REF!*BL433/1000</f>
        <v>#REF!</v>
      </c>
      <c r="BR433" s="1">
        <f t="shared" si="333"/>
        <v>0</v>
      </c>
      <c r="BS433" s="1">
        <f t="shared" si="334"/>
        <v>0</v>
      </c>
      <c r="BT433" s="1">
        <f t="shared" si="335"/>
        <v>0</v>
      </c>
    </row>
    <row r="434" spans="1:72">
      <c r="A434" s="1">
        <v>431</v>
      </c>
      <c r="B434" s="8" t="s">
        <v>94</v>
      </c>
      <c r="D434" s="1">
        <v>9760</v>
      </c>
      <c r="F434" s="1">
        <v>90</v>
      </c>
      <c r="G434" s="1">
        <v>42</v>
      </c>
      <c r="H434" s="1">
        <v>90</v>
      </c>
      <c r="I434" s="1">
        <v>41</v>
      </c>
      <c r="J434" s="1">
        <v>160</v>
      </c>
      <c r="K434" s="1">
        <f t="shared" si="314"/>
        <v>17517.5</v>
      </c>
      <c r="L434" s="1">
        <f t="shared" si="315"/>
        <v>37547.5</v>
      </c>
      <c r="M434" s="1">
        <f t="shared" si="316"/>
        <v>38000.008</v>
      </c>
      <c r="N434" s="1">
        <f t="shared" si="317"/>
        <v>38243.848</v>
      </c>
      <c r="O434" s="1">
        <f t="shared" si="341"/>
        <v>12060</v>
      </c>
      <c r="P434" s="1">
        <v>2900</v>
      </c>
      <c r="Q434" s="1">
        <v>2400</v>
      </c>
      <c r="R434" s="11" t="s">
        <v>87</v>
      </c>
      <c r="S434" s="13">
        <v>4003</v>
      </c>
      <c r="T434" s="13">
        <v>3330</v>
      </c>
      <c r="U434" s="13">
        <v>2927</v>
      </c>
      <c r="V434" s="14">
        <f t="shared" si="266"/>
        <v>10260</v>
      </c>
      <c r="W434" s="13">
        <f>2184*2</f>
        <v>4368</v>
      </c>
      <c r="X434" s="13">
        <v>200</v>
      </c>
      <c r="Y434" s="13">
        <v>247</v>
      </c>
      <c r="Z434" s="13">
        <v>80</v>
      </c>
      <c r="AA434" s="11">
        <f t="shared" si="342"/>
        <v>9760</v>
      </c>
      <c r="AB434" s="12">
        <f t="shared" si="336"/>
        <v>2194</v>
      </c>
      <c r="AC434" s="18">
        <f t="shared" si="318"/>
        <v>19510</v>
      </c>
      <c r="AD434" s="17">
        <f t="shared" si="319"/>
        <v>19962.508</v>
      </c>
      <c r="AE434" s="17">
        <f t="shared" si="320"/>
        <v>20206.348</v>
      </c>
      <c r="AF434" s="19">
        <v>55</v>
      </c>
      <c r="AG434" s="13">
        <v>24</v>
      </c>
      <c r="AH434" s="13">
        <v>25</v>
      </c>
      <c r="AI434" s="13">
        <v>8</v>
      </c>
      <c r="AJ434" s="21">
        <v>50</v>
      </c>
      <c r="AK434" s="21">
        <v>4</v>
      </c>
      <c r="AL434" s="21">
        <v>2.5</v>
      </c>
      <c r="AM434" s="21">
        <v>4.2</v>
      </c>
      <c r="AN434" s="13">
        <v>3.4</v>
      </c>
      <c r="AO434" s="13">
        <v>5</v>
      </c>
      <c r="AP434" s="13">
        <v>35</v>
      </c>
      <c r="AQ434" s="11">
        <f t="shared" si="343"/>
        <v>9760</v>
      </c>
      <c r="AR434" s="13">
        <f t="shared" si="337"/>
        <v>696.348</v>
      </c>
      <c r="AS434" s="13">
        <f t="shared" si="338"/>
        <v>452.508</v>
      </c>
      <c r="AT434" s="1">
        <f t="shared" si="321"/>
        <v>90</v>
      </c>
      <c r="AU434" s="1">
        <f t="shared" si="322"/>
        <v>42</v>
      </c>
      <c r="AV434" s="1" t="str">
        <f t="shared" si="339"/>
        <v>195</v>
      </c>
      <c r="AW434" s="1">
        <f t="shared" si="323"/>
        <v>8190</v>
      </c>
      <c r="AX434" s="1">
        <f t="shared" si="324"/>
        <v>90</v>
      </c>
      <c r="AY434" s="1">
        <f t="shared" si="325"/>
        <v>41</v>
      </c>
      <c r="AZ434" s="1" t="str">
        <f t="shared" si="340"/>
        <v>227.5</v>
      </c>
      <c r="BA434" s="1">
        <f t="shared" si="326"/>
        <v>9327.5</v>
      </c>
      <c r="BB434" s="1">
        <f t="shared" si="327"/>
        <v>17517.5</v>
      </c>
      <c r="BC434" s="1">
        <f t="shared" si="328"/>
        <v>160</v>
      </c>
      <c r="BE434" s="1" t="str">
        <f t="shared" si="329"/>
        <v>520</v>
      </c>
      <c r="BI434" s="1">
        <f t="shared" si="330"/>
        <v>37547.5</v>
      </c>
      <c r="BJ434" s="1">
        <f t="shared" si="331"/>
        <v>38000.008</v>
      </c>
      <c r="BK434" s="1">
        <f t="shared" si="332"/>
        <v>38243.848</v>
      </c>
      <c r="BM434" s="1" t="e">
        <f>BI434*#REF!*BL434/1000</f>
        <v>#REF!</v>
      </c>
      <c r="BN434" s="1" t="e">
        <f>BJ434*#REF!*BL434/1000</f>
        <v>#REF!</v>
      </c>
      <c r="BO434" s="1" t="e">
        <f>BK434*#REF!*BL434/1000</f>
        <v>#REF!</v>
      </c>
      <c r="BR434" s="1">
        <f t="shared" si="333"/>
        <v>0</v>
      </c>
      <c r="BS434" s="1">
        <f t="shared" si="334"/>
        <v>0</v>
      </c>
      <c r="BT434" s="1">
        <f t="shared" si="335"/>
        <v>0</v>
      </c>
    </row>
    <row r="435" spans="1:72">
      <c r="A435" s="1">
        <v>432</v>
      </c>
      <c r="B435" s="8" t="s">
        <v>94</v>
      </c>
      <c r="D435" s="1">
        <v>9760</v>
      </c>
      <c r="F435" s="1">
        <v>90</v>
      </c>
      <c r="G435" s="1">
        <v>42</v>
      </c>
      <c r="H435" s="1">
        <v>90</v>
      </c>
      <c r="I435" s="1">
        <v>41</v>
      </c>
      <c r="J435" s="1">
        <v>160</v>
      </c>
      <c r="K435" s="1">
        <f t="shared" si="314"/>
        <v>17517.5</v>
      </c>
      <c r="L435" s="1">
        <f t="shared" si="315"/>
        <v>37899.5</v>
      </c>
      <c r="M435" s="1">
        <f t="shared" si="316"/>
        <v>38352.008</v>
      </c>
      <c r="N435" s="1">
        <f t="shared" si="317"/>
        <v>38595.848</v>
      </c>
      <c r="O435" s="1">
        <f t="shared" si="341"/>
        <v>12060</v>
      </c>
      <c r="P435" s="1">
        <v>2900</v>
      </c>
      <c r="Q435" s="1">
        <v>2400</v>
      </c>
      <c r="R435" s="11" t="s">
        <v>82</v>
      </c>
      <c r="S435" s="13">
        <v>4003</v>
      </c>
      <c r="T435" s="13">
        <v>3330</v>
      </c>
      <c r="U435" s="13">
        <v>2927</v>
      </c>
      <c r="V435" s="14">
        <f t="shared" si="266"/>
        <v>10260</v>
      </c>
      <c r="W435" s="13">
        <f>2360*2</f>
        <v>4720</v>
      </c>
      <c r="X435" s="13">
        <v>200</v>
      </c>
      <c r="Y435" s="13">
        <v>247</v>
      </c>
      <c r="Z435" s="13">
        <v>80</v>
      </c>
      <c r="AA435" s="11">
        <f t="shared" si="342"/>
        <v>9760</v>
      </c>
      <c r="AB435" s="12">
        <f t="shared" si="336"/>
        <v>2194</v>
      </c>
      <c r="AC435" s="18">
        <f t="shared" si="318"/>
        <v>19862</v>
      </c>
      <c r="AD435" s="17">
        <f t="shared" si="319"/>
        <v>20314.508</v>
      </c>
      <c r="AE435" s="17">
        <f t="shared" si="320"/>
        <v>20558.348</v>
      </c>
      <c r="AF435" s="19">
        <v>55</v>
      </c>
      <c r="AG435" s="13">
        <v>24</v>
      </c>
      <c r="AH435" s="13">
        <v>25</v>
      </c>
      <c r="AI435" s="13">
        <v>8</v>
      </c>
      <c r="AJ435" s="21">
        <v>50</v>
      </c>
      <c r="AK435" s="21">
        <v>4</v>
      </c>
      <c r="AL435" s="21">
        <v>2.5</v>
      </c>
      <c r="AM435" s="21">
        <v>4.2</v>
      </c>
      <c r="AN435" s="13">
        <v>3.4</v>
      </c>
      <c r="AO435" s="13">
        <v>5</v>
      </c>
      <c r="AP435" s="13">
        <v>35</v>
      </c>
      <c r="AQ435" s="11">
        <f t="shared" si="343"/>
        <v>9760</v>
      </c>
      <c r="AR435" s="13">
        <f t="shared" si="337"/>
        <v>696.348</v>
      </c>
      <c r="AS435" s="13">
        <f t="shared" si="338"/>
        <v>452.508</v>
      </c>
      <c r="AT435" s="1">
        <f t="shared" si="321"/>
        <v>90</v>
      </c>
      <c r="AU435" s="1">
        <f t="shared" si="322"/>
        <v>42</v>
      </c>
      <c r="AV435" s="1" t="str">
        <f t="shared" si="339"/>
        <v>195</v>
      </c>
      <c r="AW435" s="1">
        <f t="shared" si="323"/>
        <v>8190</v>
      </c>
      <c r="AX435" s="1">
        <f t="shared" si="324"/>
        <v>90</v>
      </c>
      <c r="AY435" s="1">
        <f t="shared" si="325"/>
        <v>41</v>
      </c>
      <c r="AZ435" s="1" t="str">
        <f t="shared" si="340"/>
        <v>227.5</v>
      </c>
      <c r="BA435" s="1">
        <f t="shared" si="326"/>
        <v>9327.5</v>
      </c>
      <c r="BB435" s="1">
        <f t="shared" si="327"/>
        <v>17517.5</v>
      </c>
      <c r="BC435" s="1">
        <f t="shared" si="328"/>
        <v>160</v>
      </c>
      <c r="BE435" s="1" t="str">
        <f t="shared" si="329"/>
        <v>520</v>
      </c>
      <c r="BI435" s="1">
        <f t="shared" si="330"/>
        <v>37899.5</v>
      </c>
      <c r="BJ435" s="1">
        <f t="shared" si="331"/>
        <v>38352.008</v>
      </c>
      <c r="BK435" s="1">
        <f t="shared" si="332"/>
        <v>38595.848</v>
      </c>
      <c r="BM435" s="1" t="e">
        <f>BI435*#REF!*BL435/1000</f>
        <v>#REF!</v>
      </c>
      <c r="BN435" s="1" t="e">
        <f>BJ435*#REF!*BL435/1000</f>
        <v>#REF!</v>
      </c>
      <c r="BO435" s="1" t="e">
        <f>BK435*#REF!*BL435/1000</f>
        <v>#REF!</v>
      </c>
      <c r="BR435" s="1">
        <f t="shared" si="333"/>
        <v>0</v>
      </c>
      <c r="BS435" s="1">
        <f t="shared" si="334"/>
        <v>0</v>
      </c>
      <c r="BT435" s="1">
        <f t="shared" si="335"/>
        <v>0</v>
      </c>
    </row>
    <row r="436" spans="1:72">
      <c r="A436" s="1">
        <v>433</v>
      </c>
      <c r="B436" s="8" t="s">
        <v>94</v>
      </c>
      <c r="D436" s="1">
        <v>9760</v>
      </c>
      <c r="F436" s="1">
        <v>90</v>
      </c>
      <c r="G436" s="1">
        <v>42</v>
      </c>
      <c r="H436" s="1">
        <v>90</v>
      </c>
      <c r="I436" s="1">
        <v>41</v>
      </c>
      <c r="J436" s="1">
        <v>63</v>
      </c>
      <c r="K436" s="1">
        <f t="shared" ref="K436:K497" si="344">BB436</f>
        <v>17517.5</v>
      </c>
      <c r="L436" s="1">
        <f t="shared" ref="L436:L497" si="345">BI436</f>
        <v>40845.62</v>
      </c>
      <c r="M436" s="1">
        <f t="shared" ref="M436:M497" si="346">BJ436</f>
        <v>41298.128</v>
      </c>
      <c r="N436" s="1">
        <f t="shared" ref="N436:N497" si="347">BK436</f>
        <v>41541.968</v>
      </c>
      <c r="O436" s="1">
        <f t="shared" si="341"/>
        <v>12060</v>
      </c>
      <c r="P436" s="1">
        <v>2900</v>
      </c>
      <c r="Q436" s="1">
        <v>2400</v>
      </c>
      <c r="R436" s="11" t="s">
        <v>95</v>
      </c>
      <c r="S436" s="13">
        <v>4870</v>
      </c>
      <c r="T436" s="13">
        <v>4700</v>
      </c>
      <c r="U436" s="13">
        <v>2927</v>
      </c>
      <c r="V436" s="14">
        <f t="shared" si="266"/>
        <v>12497</v>
      </c>
      <c r="W436" s="13">
        <f>2730*2</f>
        <v>5460</v>
      </c>
      <c r="X436" s="13">
        <v>208</v>
      </c>
      <c r="Y436" s="13">
        <v>247</v>
      </c>
      <c r="Z436" s="13">
        <v>80</v>
      </c>
      <c r="AA436" s="11">
        <f t="shared" si="342"/>
        <v>9760</v>
      </c>
      <c r="AB436" s="12">
        <f t="shared" si="336"/>
        <v>2278.56</v>
      </c>
      <c r="AC436" s="18">
        <f t="shared" si="318"/>
        <v>23008.12</v>
      </c>
      <c r="AD436" s="17">
        <f t="shared" si="319"/>
        <v>23460.628</v>
      </c>
      <c r="AE436" s="17">
        <f t="shared" si="320"/>
        <v>23704.468</v>
      </c>
      <c r="AF436" s="19">
        <v>55</v>
      </c>
      <c r="AG436" s="13">
        <v>24</v>
      </c>
      <c r="AH436" s="13">
        <v>25</v>
      </c>
      <c r="AI436" s="13">
        <v>8</v>
      </c>
      <c r="AJ436" s="21">
        <v>50</v>
      </c>
      <c r="AK436" s="21">
        <v>4</v>
      </c>
      <c r="AL436" s="21">
        <v>2.5</v>
      </c>
      <c r="AM436" s="21">
        <v>4.2</v>
      </c>
      <c r="AN436" s="13">
        <v>3.4</v>
      </c>
      <c r="AO436" s="13">
        <v>5</v>
      </c>
      <c r="AP436" s="13">
        <v>35</v>
      </c>
      <c r="AQ436" s="11">
        <f t="shared" si="343"/>
        <v>9760</v>
      </c>
      <c r="AR436" s="13">
        <f t="shared" si="337"/>
        <v>696.348</v>
      </c>
      <c r="AS436" s="13">
        <f t="shared" si="338"/>
        <v>452.508</v>
      </c>
      <c r="AT436" s="1">
        <f t="shared" si="321"/>
        <v>90</v>
      </c>
      <c r="AU436" s="1">
        <f t="shared" si="322"/>
        <v>42</v>
      </c>
      <c r="AV436" s="1" t="str">
        <f t="shared" si="339"/>
        <v>195</v>
      </c>
      <c r="AW436" s="1">
        <f t="shared" si="323"/>
        <v>8190</v>
      </c>
      <c r="AX436" s="1">
        <f t="shared" si="324"/>
        <v>90</v>
      </c>
      <c r="AY436" s="1">
        <f t="shared" si="325"/>
        <v>41</v>
      </c>
      <c r="AZ436" s="1" t="str">
        <f t="shared" si="340"/>
        <v>227.5</v>
      </c>
      <c r="BA436" s="1">
        <f t="shared" si="326"/>
        <v>9327.5</v>
      </c>
      <c r="BB436" s="1">
        <f t="shared" si="327"/>
        <v>17517.5</v>
      </c>
      <c r="BC436" s="1">
        <f t="shared" si="328"/>
        <v>63</v>
      </c>
      <c r="BE436" s="1" t="str">
        <f t="shared" si="329"/>
        <v>320</v>
      </c>
      <c r="BI436" s="1">
        <f t="shared" si="330"/>
        <v>40845.62</v>
      </c>
      <c r="BJ436" s="1">
        <f t="shared" si="331"/>
        <v>41298.128</v>
      </c>
      <c r="BK436" s="1">
        <f t="shared" si="332"/>
        <v>41541.968</v>
      </c>
      <c r="BM436" s="1" t="e">
        <f>BI436*#REF!*BL436/1000</f>
        <v>#REF!</v>
      </c>
      <c r="BN436" s="1" t="e">
        <f>BJ436*#REF!*BL436/1000</f>
        <v>#REF!</v>
      </c>
      <c r="BO436" s="1" t="e">
        <f>BK436*#REF!*BL436/1000</f>
        <v>#REF!</v>
      </c>
      <c r="BR436" s="1">
        <f t="shared" si="333"/>
        <v>0</v>
      </c>
      <c r="BS436" s="1">
        <f t="shared" si="334"/>
        <v>0</v>
      </c>
      <c r="BT436" s="1">
        <f t="shared" si="335"/>
        <v>0</v>
      </c>
    </row>
    <row r="437" spans="1:72">
      <c r="A437" s="1">
        <v>434</v>
      </c>
      <c r="B437" s="8" t="s">
        <v>94</v>
      </c>
      <c r="D437" s="1">
        <v>9760</v>
      </c>
      <c r="F437" s="1">
        <v>90</v>
      </c>
      <c r="G437" s="1">
        <v>42</v>
      </c>
      <c r="H437" s="1">
        <v>90</v>
      </c>
      <c r="I437" s="1">
        <v>41</v>
      </c>
      <c r="J437" s="1">
        <v>160</v>
      </c>
      <c r="K437" s="1">
        <f t="shared" si="344"/>
        <v>17517.5</v>
      </c>
      <c r="L437" s="1">
        <f t="shared" si="345"/>
        <v>43449.62</v>
      </c>
      <c r="M437" s="1">
        <f t="shared" si="346"/>
        <v>43902.128</v>
      </c>
      <c r="N437" s="1">
        <f t="shared" si="347"/>
        <v>44145.968</v>
      </c>
      <c r="O437" s="1">
        <f t="shared" si="341"/>
        <v>12060</v>
      </c>
      <c r="P437" s="1">
        <v>2900</v>
      </c>
      <c r="Q437" s="1">
        <v>2400</v>
      </c>
      <c r="R437" s="11" t="s">
        <v>96</v>
      </c>
      <c r="S437" s="13">
        <v>4870</v>
      </c>
      <c r="T437" s="13">
        <v>4700</v>
      </c>
      <c r="U437" s="13">
        <v>2927</v>
      </c>
      <c r="V437" s="14">
        <f t="shared" si="266"/>
        <v>12497</v>
      </c>
      <c r="W437" s="13">
        <f>3932*2</f>
        <v>7864</v>
      </c>
      <c r="X437" s="13">
        <v>208</v>
      </c>
      <c r="Y437" s="13">
        <v>247</v>
      </c>
      <c r="Z437" s="13">
        <v>80</v>
      </c>
      <c r="AA437" s="11">
        <f t="shared" si="342"/>
        <v>9760</v>
      </c>
      <c r="AB437" s="12">
        <f t="shared" si="336"/>
        <v>2278.56</v>
      </c>
      <c r="AC437" s="18">
        <f t="shared" si="318"/>
        <v>25412.12</v>
      </c>
      <c r="AD437" s="17">
        <f t="shared" si="319"/>
        <v>25864.628</v>
      </c>
      <c r="AE437" s="17">
        <f t="shared" si="320"/>
        <v>26108.468</v>
      </c>
      <c r="AF437" s="19">
        <v>55</v>
      </c>
      <c r="AG437" s="13">
        <v>24</v>
      </c>
      <c r="AH437" s="13">
        <v>25</v>
      </c>
      <c r="AI437" s="13">
        <v>8</v>
      </c>
      <c r="AJ437" s="21">
        <v>50</v>
      </c>
      <c r="AK437" s="21">
        <v>4</v>
      </c>
      <c r="AL437" s="21">
        <v>2.5</v>
      </c>
      <c r="AM437" s="21">
        <v>4.2</v>
      </c>
      <c r="AN437" s="13">
        <v>3.4</v>
      </c>
      <c r="AO437" s="13">
        <v>5</v>
      </c>
      <c r="AP437" s="13">
        <v>35</v>
      </c>
      <c r="AQ437" s="11">
        <f t="shared" si="343"/>
        <v>9760</v>
      </c>
      <c r="AR437" s="13">
        <f t="shared" si="337"/>
        <v>696.348</v>
      </c>
      <c r="AS437" s="13">
        <f t="shared" si="338"/>
        <v>452.508</v>
      </c>
      <c r="AT437" s="1">
        <f t="shared" si="321"/>
        <v>90</v>
      </c>
      <c r="AU437" s="1">
        <f t="shared" si="322"/>
        <v>42</v>
      </c>
      <c r="AV437" s="1" t="str">
        <f t="shared" si="339"/>
        <v>195</v>
      </c>
      <c r="AW437" s="1">
        <f t="shared" si="323"/>
        <v>8190</v>
      </c>
      <c r="AX437" s="1">
        <f t="shared" si="324"/>
        <v>90</v>
      </c>
      <c r="AY437" s="1">
        <f t="shared" si="325"/>
        <v>41</v>
      </c>
      <c r="AZ437" s="1" t="str">
        <f t="shared" si="340"/>
        <v>227.5</v>
      </c>
      <c r="BA437" s="1">
        <f t="shared" si="326"/>
        <v>9327.5</v>
      </c>
      <c r="BB437" s="1">
        <f t="shared" si="327"/>
        <v>17517.5</v>
      </c>
      <c r="BC437" s="1">
        <f t="shared" si="328"/>
        <v>160</v>
      </c>
      <c r="BE437" s="1" t="str">
        <f t="shared" si="329"/>
        <v>520</v>
      </c>
      <c r="BI437" s="1">
        <f t="shared" si="330"/>
        <v>43449.62</v>
      </c>
      <c r="BJ437" s="1">
        <f t="shared" si="331"/>
        <v>43902.128</v>
      </c>
      <c r="BK437" s="1">
        <f t="shared" si="332"/>
        <v>44145.968</v>
      </c>
      <c r="BM437" s="1" t="e">
        <f>BI437*#REF!*BL437/1000</f>
        <v>#REF!</v>
      </c>
      <c r="BN437" s="1" t="e">
        <f>BJ437*#REF!*BL437/1000</f>
        <v>#REF!</v>
      </c>
      <c r="BO437" s="1" t="e">
        <f>BK437*#REF!*BL437/1000</f>
        <v>#REF!</v>
      </c>
      <c r="BR437" s="1">
        <f t="shared" si="333"/>
        <v>0</v>
      </c>
      <c r="BS437" s="1">
        <f t="shared" si="334"/>
        <v>0</v>
      </c>
      <c r="BT437" s="1">
        <f t="shared" si="335"/>
        <v>0</v>
      </c>
    </row>
    <row r="438" spans="1:72">
      <c r="A438" s="1">
        <v>435</v>
      </c>
      <c r="B438" s="8" t="s">
        <v>94</v>
      </c>
      <c r="C438" s="1">
        <v>700</v>
      </c>
      <c r="D438" s="1">
        <v>10930</v>
      </c>
      <c r="F438" s="1">
        <v>90</v>
      </c>
      <c r="G438" s="1">
        <v>49</v>
      </c>
      <c r="H438" s="1">
        <v>90</v>
      </c>
      <c r="I438" s="1">
        <v>48</v>
      </c>
      <c r="J438" s="1">
        <v>63</v>
      </c>
      <c r="K438" s="1">
        <f t="shared" si="344"/>
        <v>20475</v>
      </c>
      <c r="L438" s="1">
        <f t="shared" si="345"/>
        <v>35237</v>
      </c>
      <c r="M438" s="1">
        <f t="shared" si="346"/>
        <v>35716.184</v>
      </c>
      <c r="N438" s="1">
        <f t="shared" si="347"/>
        <v>35988.104</v>
      </c>
      <c r="O438" s="1">
        <f t="shared" si="341"/>
        <v>13230</v>
      </c>
      <c r="P438" s="1">
        <v>2900</v>
      </c>
      <c r="Q438" s="1">
        <v>2400</v>
      </c>
      <c r="R438" s="11" t="s">
        <v>77</v>
      </c>
      <c r="S438" s="13">
        <v>2680</v>
      </c>
      <c r="T438" s="13">
        <v>2867</v>
      </c>
      <c r="U438" s="13">
        <v>2652</v>
      </c>
      <c r="V438" s="14">
        <f t="shared" si="266"/>
        <v>8199</v>
      </c>
      <c r="W438" s="13">
        <v>1480</v>
      </c>
      <c r="X438" s="13">
        <f>350/2</f>
        <v>175</v>
      </c>
      <c r="Y438" s="13">
        <v>247</v>
      </c>
      <c r="Z438" s="13">
        <v>80</v>
      </c>
      <c r="AA438" s="11">
        <f t="shared" si="342"/>
        <v>10930</v>
      </c>
      <c r="AB438" s="12">
        <f t="shared" si="336"/>
        <v>2134.5</v>
      </c>
      <c r="AC438" s="18">
        <f t="shared" si="318"/>
        <v>14442</v>
      </c>
      <c r="AD438" s="17">
        <f t="shared" si="319"/>
        <v>14921.184</v>
      </c>
      <c r="AE438" s="17">
        <f t="shared" si="320"/>
        <v>15193.104</v>
      </c>
      <c r="AF438" s="19">
        <v>55</v>
      </c>
      <c r="AG438" s="13">
        <v>24</v>
      </c>
      <c r="AH438" s="13">
        <v>25</v>
      </c>
      <c r="AI438" s="13">
        <v>8</v>
      </c>
      <c r="AJ438" s="21">
        <v>50</v>
      </c>
      <c r="AK438" s="21">
        <v>4</v>
      </c>
      <c r="AL438" s="21">
        <v>2.5</v>
      </c>
      <c r="AM438" s="21">
        <v>4.2</v>
      </c>
      <c r="AN438" s="13">
        <v>3.4</v>
      </c>
      <c r="AO438" s="13">
        <v>5</v>
      </c>
      <c r="AP438" s="13">
        <v>35</v>
      </c>
      <c r="AQ438" s="11">
        <f t="shared" si="343"/>
        <v>10930</v>
      </c>
      <c r="AR438" s="13">
        <f t="shared" si="337"/>
        <v>751.104</v>
      </c>
      <c r="AS438" s="13">
        <f t="shared" si="338"/>
        <v>479.184</v>
      </c>
      <c r="AT438" s="1">
        <f t="shared" si="321"/>
        <v>90</v>
      </c>
      <c r="AU438" s="1">
        <f t="shared" si="322"/>
        <v>49</v>
      </c>
      <c r="AV438" s="1" t="str">
        <f t="shared" si="339"/>
        <v>195</v>
      </c>
      <c r="AW438" s="1">
        <f t="shared" si="323"/>
        <v>9555</v>
      </c>
      <c r="AX438" s="1">
        <f t="shared" si="324"/>
        <v>90</v>
      </c>
      <c r="AY438" s="1">
        <f t="shared" si="325"/>
        <v>48</v>
      </c>
      <c r="AZ438" s="1" t="str">
        <f t="shared" si="340"/>
        <v>227.5</v>
      </c>
      <c r="BA438" s="1">
        <f t="shared" si="326"/>
        <v>10920</v>
      </c>
      <c r="BB438" s="1">
        <f t="shared" si="327"/>
        <v>20475</v>
      </c>
      <c r="BC438" s="1">
        <f t="shared" si="328"/>
        <v>63</v>
      </c>
      <c r="BE438" s="1" t="str">
        <f t="shared" si="329"/>
        <v>320</v>
      </c>
      <c r="BI438" s="1">
        <f t="shared" si="330"/>
        <v>35237</v>
      </c>
      <c r="BJ438" s="1">
        <f t="shared" si="331"/>
        <v>35716.184</v>
      </c>
      <c r="BK438" s="1">
        <f t="shared" si="332"/>
        <v>35988.104</v>
      </c>
      <c r="BM438" s="1" t="e">
        <f>BI438*#REF!*BL438/1000</f>
        <v>#REF!</v>
      </c>
      <c r="BN438" s="1" t="e">
        <f>BJ438*#REF!*BL438/1000</f>
        <v>#REF!</v>
      </c>
      <c r="BO438" s="1" t="e">
        <f>BK438*#REF!*BL438/1000</f>
        <v>#REF!</v>
      </c>
      <c r="BR438" s="1">
        <f t="shared" si="333"/>
        <v>0</v>
      </c>
      <c r="BS438" s="1">
        <f t="shared" si="334"/>
        <v>0</v>
      </c>
      <c r="BT438" s="1">
        <f t="shared" si="335"/>
        <v>0</v>
      </c>
    </row>
    <row r="439" spans="1:72">
      <c r="A439" s="1">
        <v>436</v>
      </c>
      <c r="B439" s="8" t="s">
        <v>94</v>
      </c>
      <c r="D439" s="1">
        <v>10930</v>
      </c>
      <c r="F439" s="1">
        <v>90</v>
      </c>
      <c r="G439" s="1">
        <v>49</v>
      </c>
      <c r="H439" s="1">
        <v>90</v>
      </c>
      <c r="I439" s="1">
        <v>48</v>
      </c>
      <c r="J439" s="1">
        <v>63</v>
      </c>
      <c r="K439" s="1">
        <f t="shared" si="344"/>
        <v>20475</v>
      </c>
      <c r="L439" s="1">
        <f t="shared" si="345"/>
        <v>36887.2</v>
      </c>
      <c r="M439" s="1">
        <f t="shared" si="346"/>
        <v>37366.384</v>
      </c>
      <c r="N439" s="1">
        <f t="shared" si="347"/>
        <v>37638.304</v>
      </c>
      <c r="O439" s="1">
        <f t="shared" si="341"/>
        <v>13230</v>
      </c>
      <c r="P439" s="1">
        <v>2900</v>
      </c>
      <c r="Q439" s="1">
        <v>2400</v>
      </c>
      <c r="R439" s="11" t="s">
        <v>78</v>
      </c>
      <c r="S439" s="13">
        <v>3458</v>
      </c>
      <c r="T439" s="13">
        <v>2867</v>
      </c>
      <c r="U439" s="13">
        <v>2652</v>
      </c>
      <c r="V439" s="14">
        <f t="shared" si="266"/>
        <v>8977</v>
      </c>
      <c r="W439" s="13">
        <v>2000</v>
      </c>
      <c r="X439" s="13">
        <f>380/2</f>
        <v>190</v>
      </c>
      <c r="Y439" s="13">
        <v>247</v>
      </c>
      <c r="Z439" s="13">
        <v>80</v>
      </c>
      <c r="AA439" s="11">
        <f t="shared" si="342"/>
        <v>10930</v>
      </c>
      <c r="AB439" s="12">
        <f t="shared" si="336"/>
        <v>2310.6</v>
      </c>
      <c r="AC439" s="18">
        <f t="shared" si="318"/>
        <v>16092.2</v>
      </c>
      <c r="AD439" s="17">
        <f t="shared" si="319"/>
        <v>16571.384</v>
      </c>
      <c r="AE439" s="17">
        <f t="shared" si="320"/>
        <v>16843.304</v>
      </c>
      <c r="AF439" s="19">
        <v>55</v>
      </c>
      <c r="AG439" s="13">
        <v>24</v>
      </c>
      <c r="AH439" s="13">
        <v>25</v>
      </c>
      <c r="AI439" s="13">
        <v>8</v>
      </c>
      <c r="AJ439" s="21">
        <v>50</v>
      </c>
      <c r="AK439" s="21">
        <v>4</v>
      </c>
      <c r="AL439" s="21">
        <v>2.5</v>
      </c>
      <c r="AM439" s="21">
        <v>4.2</v>
      </c>
      <c r="AN439" s="13">
        <v>3.4</v>
      </c>
      <c r="AO439" s="13">
        <v>5</v>
      </c>
      <c r="AP439" s="13">
        <v>35</v>
      </c>
      <c r="AQ439" s="11">
        <f t="shared" si="343"/>
        <v>10930</v>
      </c>
      <c r="AR439" s="13">
        <f t="shared" si="337"/>
        <v>751.104</v>
      </c>
      <c r="AS439" s="13">
        <f t="shared" si="338"/>
        <v>479.184</v>
      </c>
      <c r="AT439" s="1">
        <f t="shared" si="321"/>
        <v>90</v>
      </c>
      <c r="AU439" s="1">
        <f t="shared" si="322"/>
        <v>49</v>
      </c>
      <c r="AV439" s="1" t="str">
        <f t="shared" si="339"/>
        <v>195</v>
      </c>
      <c r="AW439" s="1">
        <f t="shared" si="323"/>
        <v>9555</v>
      </c>
      <c r="AX439" s="1">
        <f t="shared" si="324"/>
        <v>90</v>
      </c>
      <c r="AY439" s="1">
        <f t="shared" si="325"/>
        <v>48</v>
      </c>
      <c r="AZ439" s="1" t="str">
        <f t="shared" si="340"/>
        <v>227.5</v>
      </c>
      <c r="BA439" s="1">
        <f t="shared" si="326"/>
        <v>10920</v>
      </c>
      <c r="BB439" s="1">
        <f t="shared" si="327"/>
        <v>20475</v>
      </c>
      <c r="BC439" s="1">
        <f t="shared" si="328"/>
        <v>63</v>
      </c>
      <c r="BE439" s="1" t="str">
        <f t="shared" si="329"/>
        <v>320</v>
      </c>
      <c r="BI439" s="1">
        <f t="shared" si="330"/>
        <v>36887.2</v>
      </c>
      <c r="BJ439" s="1">
        <f t="shared" si="331"/>
        <v>37366.384</v>
      </c>
      <c r="BK439" s="1">
        <f t="shared" si="332"/>
        <v>37638.304</v>
      </c>
      <c r="BM439" s="1" t="e">
        <f>BI439*#REF!*BL439/1000</f>
        <v>#REF!</v>
      </c>
      <c r="BN439" s="1" t="e">
        <f>BJ439*#REF!*BL439/1000</f>
        <v>#REF!</v>
      </c>
      <c r="BO439" s="1" t="e">
        <f>BK439*#REF!*BL439/1000</f>
        <v>#REF!</v>
      </c>
      <c r="BR439" s="1">
        <f t="shared" si="333"/>
        <v>0</v>
      </c>
      <c r="BS439" s="1">
        <f t="shared" si="334"/>
        <v>0</v>
      </c>
      <c r="BT439" s="1">
        <f t="shared" si="335"/>
        <v>0</v>
      </c>
    </row>
    <row r="440" spans="1:72">
      <c r="A440" s="1">
        <v>437</v>
      </c>
      <c r="B440" s="8" t="s">
        <v>94</v>
      </c>
      <c r="D440" s="1">
        <v>10930</v>
      </c>
      <c r="F440" s="1">
        <v>90</v>
      </c>
      <c r="G440" s="1">
        <v>49</v>
      </c>
      <c r="H440" s="1">
        <v>90</v>
      </c>
      <c r="I440" s="1">
        <v>48</v>
      </c>
      <c r="J440" s="1">
        <v>63</v>
      </c>
      <c r="K440" s="1">
        <f t="shared" si="344"/>
        <v>20475</v>
      </c>
      <c r="L440" s="1">
        <f t="shared" si="345"/>
        <v>37255.2</v>
      </c>
      <c r="M440" s="1">
        <f t="shared" si="346"/>
        <v>37734.384</v>
      </c>
      <c r="N440" s="1">
        <f t="shared" si="347"/>
        <v>38006.304</v>
      </c>
      <c r="O440" s="1">
        <f t="shared" si="341"/>
        <v>13230</v>
      </c>
      <c r="P440" s="1">
        <v>2900</v>
      </c>
      <c r="Q440" s="1">
        <v>2400</v>
      </c>
      <c r="R440" s="11" t="s">
        <v>80</v>
      </c>
      <c r="S440" s="13">
        <v>3458</v>
      </c>
      <c r="T440" s="13">
        <v>2867</v>
      </c>
      <c r="U440" s="13">
        <v>2652</v>
      </c>
      <c r="V440" s="14">
        <f t="shared" si="266"/>
        <v>8977</v>
      </c>
      <c r="W440" s="13">
        <f>1184*2</f>
        <v>2368</v>
      </c>
      <c r="X440" s="13">
        <f>380/2</f>
        <v>190</v>
      </c>
      <c r="Y440" s="13">
        <v>247</v>
      </c>
      <c r="Z440" s="13">
        <v>80</v>
      </c>
      <c r="AA440" s="11">
        <f t="shared" si="342"/>
        <v>10930</v>
      </c>
      <c r="AB440" s="12">
        <f t="shared" si="336"/>
        <v>2310.6</v>
      </c>
      <c r="AC440" s="18">
        <f t="shared" si="318"/>
        <v>16460.2</v>
      </c>
      <c r="AD440" s="17">
        <f t="shared" si="319"/>
        <v>16939.384</v>
      </c>
      <c r="AE440" s="17">
        <f t="shared" si="320"/>
        <v>17211.304</v>
      </c>
      <c r="AF440" s="19">
        <v>55</v>
      </c>
      <c r="AG440" s="13">
        <v>24</v>
      </c>
      <c r="AH440" s="13">
        <v>25</v>
      </c>
      <c r="AI440" s="13">
        <v>8</v>
      </c>
      <c r="AJ440" s="21">
        <v>50</v>
      </c>
      <c r="AK440" s="21">
        <v>4</v>
      </c>
      <c r="AL440" s="21">
        <v>2.5</v>
      </c>
      <c r="AM440" s="21">
        <v>4.2</v>
      </c>
      <c r="AN440" s="13">
        <v>3.4</v>
      </c>
      <c r="AO440" s="13">
        <v>5</v>
      </c>
      <c r="AP440" s="13">
        <v>35</v>
      </c>
      <c r="AQ440" s="11">
        <f t="shared" si="343"/>
        <v>10930</v>
      </c>
      <c r="AR440" s="13">
        <f t="shared" si="337"/>
        <v>751.104</v>
      </c>
      <c r="AS440" s="13">
        <f t="shared" si="338"/>
        <v>479.184</v>
      </c>
      <c r="AT440" s="1">
        <f t="shared" si="321"/>
        <v>90</v>
      </c>
      <c r="AU440" s="1">
        <f t="shared" si="322"/>
        <v>49</v>
      </c>
      <c r="AV440" s="1" t="str">
        <f t="shared" si="339"/>
        <v>195</v>
      </c>
      <c r="AW440" s="1">
        <f t="shared" si="323"/>
        <v>9555</v>
      </c>
      <c r="AX440" s="1">
        <f t="shared" si="324"/>
        <v>90</v>
      </c>
      <c r="AY440" s="1">
        <f t="shared" si="325"/>
        <v>48</v>
      </c>
      <c r="AZ440" s="1" t="str">
        <f t="shared" si="340"/>
        <v>227.5</v>
      </c>
      <c r="BA440" s="1">
        <f t="shared" si="326"/>
        <v>10920</v>
      </c>
      <c r="BB440" s="1">
        <f t="shared" si="327"/>
        <v>20475</v>
      </c>
      <c r="BC440" s="1">
        <f t="shared" si="328"/>
        <v>63</v>
      </c>
      <c r="BE440" s="1" t="str">
        <f t="shared" si="329"/>
        <v>320</v>
      </c>
      <c r="BI440" s="1">
        <f t="shared" si="330"/>
        <v>37255.2</v>
      </c>
      <c r="BJ440" s="1">
        <f t="shared" si="331"/>
        <v>37734.384</v>
      </c>
      <c r="BK440" s="1">
        <f t="shared" si="332"/>
        <v>38006.304</v>
      </c>
      <c r="BM440" s="1" t="e">
        <f>BI440*#REF!*BL440/1000</f>
        <v>#REF!</v>
      </c>
      <c r="BN440" s="1" t="e">
        <f>BJ440*#REF!*BL440/1000</f>
        <v>#REF!</v>
      </c>
      <c r="BO440" s="1" t="e">
        <f>BK440*#REF!*BL440/1000</f>
        <v>#REF!</v>
      </c>
      <c r="BR440" s="1">
        <f t="shared" si="333"/>
        <v>0</v>
      </c>
      <c r="BS440" s="1">
        <f t="shared" si="334"/>
        <v>0</v>
      </c>
      <c r="BT440" s="1">
        <f t="shared" si="335"/>
        <v>0</v>
      </c>
    </row>
    <row r="441" spans="1:72">
      <c r="A441" s="1">
        <v>438</v>
      </c>
      <c r="B441" s="8" t="s">
        <v>94</v>
      </c>
      <c r="D441" s="1">
        <v>10930</v>
      </c>
      <c r="F441" s="1">
        <v>90</v>
      </c>
      <c r="G441" s="1">
        <v>49</v>
      </c>
      <c r="H441" s="1">
        <v>90</v>
      </c>
      <c r="I441" s="1">
        <v>48</v>
      </c>
      <c r="J441" s="1">
        <v>160</v>
      </c>
      <c r="K441" s="1">
        <f t="shared" si="344"/>
        <v>20475</v>
      </c>
      <c r="L441" s="1">
        <f t="shared" si="345"/>
        <v>38327.2</v>
      </c>
      <c r="M441" s="1">
        <f t="shared" si="346"/>
        <v>38806.384</v>
      </c>
      <c r="N441" s="1">
        <f t="shared" si="347"/>
        <v>39078.304</v>
      </c>
      <c r="O441" s="1">
        <f t="shared" si="341"/>
        <v>13230</v>
      </c>
      <c r="P441" s="1">
        <v>2900</v>
      </c>
      <c r="Q441" s="1">
        <v>2400</v>
      </c>
      <c r="R441" s="11" t="s">
        <v>89</v>
      </c>
      <c r="S441" s="13">
        <v>3458</v>
      </c>
      <c r="T441" s="13">
        <v>2867</v>
      </c>
      <c r="U441" s="13">
        <v>2652</v>
      </c>
      <c r="V441" s="14">
        <f t="shared" si="266"/>
        <v>8977</v>
      </c>
      <c r="W441" s="13">
        <f>1620*2</f>
        <v>3240</v>
      </c>
      <c r="X441" s="13">
        <f>380/2</f>
        <v>190</v>
      </c>
      <c r="Y441" s="13">
        <v>247</v>
      </c>
      <c r="Z441" s="13">
        <v>80</v>
      </c>
      <c r="AA441" s="11">
        <f t="shared" si="342"/>
        <v>10930</v>
      </c>
      <c r="AB441" s="12">
        <f t="shared" si="336"/>
        <v>2310.6</v>
      </c>
      <c r="AC441" s="18">
        <f t="shared" si="318"/>
        <v>17332.2</v>
      </c>
      <c r="AD441" s="17">
        <f t="shared" si="319"/>
        <v>17811.384</v>
      </c>
      <c r="AE441" s="17">
        <f t="shared" si="320"/>
        <v>18083.304</v>
      </c>
      <c r="AF441" s="19">
        <v>55</v>
      </c>
      <c r="AG441" s="13">
        <v>24</v>
      </c>
      <c r="AH441" s="13">
        <v>25</v>
      </c>
      <c r="AI441" s="13">
        <v>8</v>
      </c>
      <c r="AJ441" s="21">
        <v>50</v>
      </c>
      <c r="AK441" s="21">
        <v>4</v>
      </c>
      <c r="AL441" s="21">
        <v>2.5</v>
      </c>
      <c r="AM441" s="21">
        <v>4.2</v>
      </c>
      <c r="AN441" s="13">
        <v>3.4</v>
      </c>
      <c r="AO441" s="13">
        <v>5</v>
      </c>
      <c r="AP441" s="13">
        <v>35</v>
      </c>
      <c r="AQ441" s="11">
        <f t="shared" si="343"/>
        <v>10930</v>
      </c>
      <c r="AR441" s="13">
        <f t="shared" si="337"/>
        <v>751.104</v>
      </c>
      <c r="AS441" s="13">
        <f t="shared" si="338"/>
        <v>479.184</v>
      </c>
      <c r="AT441" s="1">
        <f t="shared" si="321"/>
        <v>90</v>
      </c>
      <c r="AU441" s="1">
        <f t="shared" si="322"/>
        <v>49</v>
      </c>
      <c r="AV441" s="1" t="str">
        <f t="shared" si="339"/>
        <v>195</v>
      </c>
      <c r="AW441" s="1">
        <f t="shared" si="323"/>
        <v>9555</v>
      </c>
      <c r="AX441" s="1">
        <f t="shared" si="324"/>
        <v>90</v>
      </c>
      <c r="AY441" s="1">
        <f t="shared" si="325"/>
        <v>48</v>
      </c>
      <c r="AZ441" s="1" t="str">
        <f t="shared" si="340"/>
        <v>227.5</v>
      </c>
      <c r="BA441" s="1">
        <f t="shared" si="326"/>
        <v>10920</v>
      </c>
      <c r="BB441" s="1">
        <f t="shared" si="327"/>
        <v>20475</v>
      </c>
      <c r="BC441" s="1">
        <f t="shared" si="328"/>
        <v>160</v>
      </c>
      <c r="BE441" s="1" t="str">
        <f t="shared" si="329"/>
        <v>520</v>
      </c>
      <c r="BI441" s="1">
        <f t="shared" si="330"/>
        <v>38327.2</v>
      </c>
      <c r="BJ441" s="1">
        <f t="shared" si="331"/>
        <v>38806.384</v>
      </c>
      <c r="BK441" s="1">
        <f t="shared" si="332"/>
        <v>39078.304</v>
      </c>
      <c r="BM441" s="1" t="e">
        <f>BI441*#REF!*BL441/1000</f>
        <v>#REF!</v>
      </c>
      <c r="BN441" s="1" t="e">
        <f>BJ441*#REF!*BL441/1000</f>
        <v>#REF!</v>
      </c>
      <c r="BO441" s="1" t="e">
        <f>BK441*#REF!*BL441/1000</f>
        <v>#REF!</v>
      </c>
      <c r="BR441" s="1">
        <f t="shared" si="333"/>
        <v>0</v>
      </c>
      <c r="BS441" s="1">
        <f t="shared" si="334"/>
        <v>0</v>
      </c>
      <c r="BT441" s="1">
        <f t="shared" si="335"/>
        <v>0</v>
      </c>
    </row>
    <row r="442" spans="1:72">
      <c r="A442" s="1">
        <v>439</v>
      </c>
      <c r="B442" s="8" t="s">
        <v>94</v>
      </c>
      <c r="D442" s="1">
        <v>10930</v>
      </c>
      <c r="F442" s="1">
        <v>90</v>
      </c>
      <c r="G442" s="1">
        <v>49</v>
      </c>
      <c r="H442" s="1">
        <v>90</v>
      </c>
      <c r="I442" s="1">
        <v>48</v>
      </c>
      <c r="J442" s="1">
        <v>160</v>
      </c>
      <c r="K442" s="1">
        <f t="shared" si="344"/>
        <v>20475</v>
      </c>
      <c r="L442" s="1">
        <f t="shared" si="345"/>
        <v>38547.2</v>
      </c>
      <c r="M442" s="1">
        <f t="shared" si="346"/>
        <v>39026.384</v>
      </c>
      <c r="N442" s="1">
        <f t="shared" si="347"/>
        <v>39298.304</v>
      </c>
      <c r="O442" s="1">
        <f t="shared" si="341"/>
        <v>13230</v>
      </c>
      <c r="P442" s="1">
        <v>2900</v>
      </c>
      <c r="Q442" s="1">
        <v>2400</v>
      </c>
      <c r="R442" s="11" t="s">
        <v>90</v>
      </c>
      <c r="S442" s="13">
        <v>3458</v>
      </c>
      <c r="T442" s="13">
        <v>2867</v>
      </c>
      <c r="U442" s="13">
        <v>2652</v>
      </c>
      <c r="V442" s="14">
        <f t="shared" si="266"/>
        <v>8977</v>
      </c>
      <c r="W442" s="13">
        <f>1730*2</f>
        <v>3460</v>
      </c>
      <c r="X442" s="13">
        <f>380/2</f>
        <v>190</v>
      </c>
      <c r="Y442" s="13">
        <v>247</v>
      </c>
      <c r="Z442" s="13">
        <v>80</v>
      </c>
      <c r="AA442" s="11">
        <f t="shared" si="342"/>
        <v>10930</v>
      </c>
      <c r="AB442" s="12">
        <f t="shared" si="336"/>
        <v>2310.6</v>
      </c>
      <c r="AC442" s="18">
        <f t="shared" si="318"/>
        <v>17552.2</v>
      </c>
      <c r="AD442" s="17">
        <f t="shared" si="319"/>
        <v>18031.384</v>
      </c>
      <c r="AE442" s="17">
        <f t="shared" si="320"/>
        <v>18303.304</v>
      </c>
      <c r="AF442" s="19">
        <v>55</v>
      </c>
      <c r="AG442" s="13">
        <v>24</v>
      </c>
      <c r="AH442" s="13">
        <v>25</v>
      </c>
      <c r="AI442" s="13">
        <v>8</v>
      </c>
      <c r="AJ442" s="21">
        <v>50</v>
      </c>
      <c r="AK442" s="21">
        <v>4</v>
      </c>
      <c r="AL442" s="21">
        <v>2.5</v>
      </c>
      <c r="AM442" s="21">
        <v>4.2</v>
      </c>
      <c r="AN442" s="13">
        <v>3.4</v>
      </c>
      <c r="AO442" s="13">
        <v>5</v>
      </c>
      <c r="AP442" s="13">
        <v>35</v>
      </c>
      <c r="AQ442" s="11">
        <f t="shared" si="343"/>
        <v>10930</v>
      </c>
      <c r="AR442" s="13">
        <f t="shared" si="337"/>
        <v>751.104</v>
      </c>
      <c r="AS442" s="13">
        <f t="shared" si="338"/>
        <v>479.184</v>
      </c>
      <c r="AT442" s="1">
        <f t="shared" si="321"/>
        <v>90</v>
      </c>
      <c r="AU442" s="1">
        <f t="shared" si="322"/>
        <v>49</v>
      </c>
      <c r="AV442" s="1" t="str">
        <f t="shared" si="339"/>
        <v>195</v>
      </c>
      <c r="AW442" s="1">
        <f t="shared" si="323"/>
        <v>9555</v>
      </c>
      <c r="AX442" s="1">
        <f t="shared" si="324"/>
        <v>90</v>
      </c>
      <c r="AY442" s="1">
        <f t="shared" si="325"/>
        <v>48</v>
      </c>
      <c r="AZ442" s="1" t="str">
        <f t="shared" si="340"/>
        <v>227.5</v>
      </c>
      <c r="BA442" s="1">
        <f t="shared" si="326"/>
        <v>10920</v>
      </c>
      <c r="BB442" s="1">
        <f t="shared" si="327"/>
        <v>20475</v>
      </c>
      <c r="BC442" s="1">
        <f t="shared" si="328"/>
        <v>160</v>
      </c>
      <c r="BE442" s="1" t="str">
        <f t="shared" si="329"/>
        <v>520</v>
      </c>
      <c r="BI442" s="1">
        <f t="shared" si="330"/>
        <v>38547.2</v>
      </c>
      <c r="BJ442" s="1">
        <f t="shared" si="331"/>
        <v>39026.384</v>
      </c>
      <c r="BK442" s="1">
        <f t="shared" si="332"/>
        <v>39298.304</v>
      </c>
      <c r="BM442" s="1" t="e">
        <f>BI442*#REF!*BL442/1000</f>
        <v>#REF!</v>
      </c>
      <c r="BN442" s="1" t="e">
        <f>BJ442*#REF!*BL442/1000</f>
        <v>#REF!</v>
      </c>
      <c r="BO442" s="1" t="e">
        <f>BK442*#REF!*BL442/1000</f>
        <v>#REF!</v>
      </c>
      <c r="BR442" s="1">
        <f t="shared" si="333"/>
        <v>0</v>
      </c>
      <c r="BS442" s="1">
        <f t="shared" si="334"/>
        <v>0</v>
      </c>
      <c r="BT442" s="1">
        <f t="shared" si="335"/>
        <v>0</v>
      </c>
    </row>
    <row r="443" spans="1:72">
      <c r="A443" s="1">
        <v>440</v>
      </c>
      <c r="B443" s="8" t="s">
        <v>94</v>
      </c>
      <c r="D443" s="1">
        <v>10930</v>
      </c>
      <c r="F443" s="1">
        <v>90</v>
      </c>
      <c r="G443" s="1">
        <v>49</v>
      </c>
      <c r="H443" s="1">
        <v>90</v>
      </c>
      <c r="I443" s="1">
        <v>48</v>
      </c>
      <c r="J443" s="1">
        <v>63</v>
      </c>
      <c r="K443" s="1">
        <f t="shared" si="344"/>
        <v>20475</v>
      </c>
      <c r="L443" s="1">
        <f t="shared" si="345"/>
        <v>39205</v>
      </c>
      <c r="M443" s="1">
        <f t="shared" si="346"/>
        <v>39684.184</v>
      </c>
      <c r="N443" s="1">
        <f t="shared" si="347"/>
        <v>39956.104</v>
      </c>
      <c r="O443" s="1">
        <f t="shared" si="341"/>
        <v>13230</v>
      </c>
      <c r="P443" s="1">
        <v>2900</v>
      </c>
      <c r="Q443" s="1">
        <v>2400</v>
      </c>
      <c r="R443" s="11" t="s">
        <v>83</v>
      </c>
      <c r="S443" s="13">
        <v>4003</v>
      </c>
      <c r="T443" s="13">
        <v>3330</v>
      </c>
      <c r="U443" s="13">
        <v>2927</v>
      </c>
      <c r="V443" s="14">
        <f t="shared" si="266"/>
        <v>10260</v>
      </c>
      <c r="W443" s="13">
        <v>2800</v>
      </c>
      <c r="X443" s="13">
        <v>200</v>
      </c>
      <c r="Y443" s="13">
        <v>247</v>
      </c>
      <c r="Z443" s="13">
        <v>80</v>
      </c>
      <c r="AA443" s="11">
        <f t="shared" si="342"/>
        <v>10930</v>
      </c>
      <c r="AB443" s="12">
        <f t="shared" si="336"/>
        <v>2428</v>
      </c>
      <c r="AC443" s="18">
        <f t="shared" si="318"/>
        <v>18410</v>
      </c>
      <c r="AD443" s="17">
        <f t="shared" si="319"/>
        <v>18889.184</v>
      </c>
      <c r="AE443" s="17">
        <f t="shared" si="320"/>
        <v>19161.104</v>
      </c>
      <c r="AF443" s="19">
        <v>55</v>
      </c>
      <c r="AG443" s="13">
        <v>24</v>
      </c>
      <c r="AH443" s="13">
        <v>25</v>
      </c>
      <c r="AI443" s="13">
        <v>8</v>
      </c>
      <c r="AJ443" s="21">
        <v>50</v>
      </c>
      <c r="AK443" s="21">
        <v>4</v>
      </c>
      <c r="AL443" s="21">
        <v>2.5</v>
      </c>
      <c r="AM443" s="21">
        <v>4.2</v>
      </c>
      <c r="AN443" s="13">
        <v>3.4</v>
      </c>
      <c r="AO443" s="13">
        <v>5</v>
      </c>
      <c r="AP443" s="13">
        <v>35</v>
      </c>
      <c r="AQ443" s="11">
        <f t="shared" si="343"/>
        <v>10930</v>
      </c>
      <c r="AR443" s="13">
        <f t="shared" si="337"/>
        <v>751.104</v>
      </c>
      <c r="AS443" s="13">
        <f t="shared" si="338"/>
        <v>479.184</v>
      </c>
      <c r="AT443" s="1">
        <f t="shared" si="321"/>
        <v>90</v>
      </c>
      <c r="AU443" s="1">
        <f t="shared" si="322"/>
        <v>49</v>
      </c>
      <c r="AV443" s="1" t="str">
        <f t="shared" si="339"/>
        <v>195</v>
      </c>
      <c r="AW443" s="1">
        <f t="shared" si="323"/>
        <v>9555</v>
      </c>
      <c r="AX443" s="1">
        <f t="shared" si="324"/>
        <v>90</v>
      </c>
      <c r="AY443" s="1">
        <f t="shared" si="325"/>
        <v>48</v>
      </c>
      <c r="AZ443" s="1" t="str">
        <f t="shared" si="340"/>
        <v>227.5</v>
      </c>
      <c r="BA443" s="1">
        <f t="shared" si="326"/>
        <v>10920</v>
      </c>
      <c r="BB443" s="1">
        <f t="shared" si="327"/>
        <v>20475</v>
      </c>
      <c r="BC443" s="1">
        <f t="shared" si="328"/>
        <v>63</v>
      </c>
      <c r="BE443" s="1" t="str">
        <f t="shared" si="329"/>
        <v>320</v>
      </c>
      <c r="BI443" s="1">
        <f t="shared" si="330"/>
        <v>39205</v>
      </c>
      <c r="BJ443" s="1">
        <f t="shared" si="331"/>
        <v>39684.184</v>
      </c>
      <c r="BK443" s="1">
        <f t="shared" si="332"/>
        <v>39956.104</v>
      </c>
      <c r="BM443" s="1" t="e">
        <f>BI443*#REF!*BL443/1000</f>
        <v>#REF!</v>
      </c>
      <c r="BN443" s="1" t="e">
        <f>BJ443*#REF!*BL443/1000</f>
        <v>#REF!</v>
      </c>
      <c r="BO443" s="1" t="e">
        <f>BK443*#REF!*BL443/1000</f>
        <v>#REF!</v>
      </c>
      <c r="BR443" s="1">
        <f t="shared" si="333"/>
        <v>0</v>
      </c>
      <c r="BS443" s="1">
        <f t="shared" si="334"/>
        <v>0</v>
      </c>
      <c r="BT443" s="1">
        <f t="shared" si="335"/>
        <v>0</v>
      </c>
    </row>
    <row r="444" spans="1:72">
      <c r="A444" s="1">
        <v>441</v>
      </c>
      <c r="B444" s="8" t="s">
        <v>94</v>
      </c>
      <c r="D444" s="1">
        <v>10930</v>
      </c>
      <c r="F444" s="1">
        <v>90</v>
      </c>
      <c r="G444" s="1">
        <v>49</v>
      </c>
      <c r="H444" s="1">
        <v>90</v>
      </c>
      <c r="I444" s="1">
        <v>48</v>
      </c>
      <c r="J444" s="1">
        <v>160</v>
      </c>
      <c r="K444" s="1">
        <f t="shared" si="344"/>
        <v>20475</v>
      </c>
      <c r="L444" s="1">
        <f t="shared" si="345"/>
        <v>40973</v>
      </c>
      <c r="M444" s="1">
        <f t="shared" si="346"/>
        <v>41452.184</v>
      </c>
      <c r="N444" s="1">
        <f t="shared" si="347"/>
        <v>41724.104</v>
      </c>
      <c r="O444" s="1">
        <f t="shared" si="341"/>
        <v>13230</v>
      </c>
      <c r="P444" s="1">
        <v>2900</v>
      </c>
      <c r="Q444" s="1">
        <v>2400</v>
      </c>
      <c r="R444" s="11" t="s">
        <v>87</v>
      </c>
      <c r="S444" s="13">
        <v>4003</v>
      </c>
      <c r="T444" s="13">
        <v>3330</v>
      </c>
      <c r="U444" s="13">
        <v>2927</v>
      </c>
      <c r="V444" s="14">
        <f t="shared" si="266"/>
        <v>10260</v>
      </c>
      <c r="W444" s="13">
        <f>2184*2</f>
        <v>4368</v>
      </c>
      <c r="X444" s="13">
        <v>200</v>
      </c>
      <c r="Y444" s="13">
        <v>247</v>
      </c>
      <c r="Z444" s="13">
        <v>80</v>
      </c>
      <c r="AA444" s="11">
        <f t="shared" si="342"/>
        <v>10930</v>
      </c>
      <c r="AB444" s="12">
        <f t="shared" si="336"/>
        <v>2428</v>
      </c>
      <c r="AC444" s="18">
        <f t="shared" si="318"/>
        <v>19978</v>
      </c>
      <c r="AD444" s="17">
        <f t="shared" si="319"/>
        <v>20457.184</v>
      </c>
      <c r="AE444" s="17">
        <f t="shared" si="320"/>
        <v>20729.104</v>
      </c>
      <c r="AF444" s="19">
        <v>55</v>
      </c>
      <c r="AG444" s="13">
        <v>24</v>
      </c>
      <c r="AH444" s="13">
        <v>25</v>
      </c>
      <c r="AI444" s="13">
        <v>8</v>
      </c>
      <c r="AJ444" s="21">
        <v>50</v>
      </c>
      <c r="AK444" s="21">
        <v>4</v>
      </c>
      <c r="AL444" s="21">
        <v>2.5</v>
      </c>
      <c r="AM444" s="21">
        <v>4.2</v>
      </c>
      <c r="AN444" s="13">
        <v>3.4</v>
      </c>
      <c r="AO444" s="13">
        <v>5</v>
      </c>
      <c r="AP444" s="13">
        <v>35</v>
      </c>
      <c r="AQ444" s="11">
        <f t="shared" si="343"/>
        <v>10930</v>
      </c>
      <c r="AR444" s="13">
        <f t="shared" si="337"/>
        <v>751.104</v>
      </c>
      <c r="AS444" s="13">
        <f t="shared" si="338"/>
        <v>479.184</v>
      </c>
      <c r="AT444" s="1">
        <f t="shared" si="321"/>
        <v>90</v>
      </c>
      <c r="AU444" s="1">
        <f t="shared" si="322"/>
        <v>49</v>
      </c>
      <c r="AV444" s="1" t="str">
        <f t="shared" si="339"/>
        <v>195</v>
      </c>
      <c r="AW444" s="1">
        <f t="shared" si="323"/>
        <v>9555</v>
      </c>
      <c r="AX444" s="1">
        <f t="shared" si="324"/>
        <v>90</v>
      </c>
      <c r="AY444" s="1">
        <f t="shared" si="325"/>
        <v>48</v>
      </c>
      <c r="AZ444" s="1" t="str">
        <f t="shared" si="340"/>
        <v>227.5</v>
      </c>
      <c r="BA444" s="1">
        <f t="shared" si="326"/>
        <v>10920</v>
      </c>
      <c r="BB444" s="1">
        <f t="shared" si="327"/>
        <v>20475</v>
      </c>
      <c r="BC444" s="1">
        <f t="shared" si="328"/>
        <v>160</v>
      </c>
      <c r="BE444" s="1" t="str">
        <f t="shared" si="329"/>
        <v>520</v>
      </c>
      <c r="BI444" s="1">
        <f t="shared" si="330"/>
        <v>40973</v>
      </c>
      <c r="BJ444" s="1">
        <f t="shared" si="331"/>
        <v>41452.184</v>
      </c>
      <c r="BK444" s="1">
        <f t="shared" si="332"/>
        <v>41724.104</v>
      </c>
      <c r="BM444" s="1" t="e">
        <f>BI444*#REF!*BL444/1000</f>
        <v>#REF!</v>
      </c>
      <c r="BN444" s="1" t="e">
        <f>BJ444*#REF!*BL444/1000</f>
        <v>#REF!</v>
      </c>
      <c r="BO444" s="1" t="e">
        <f>BK444*#REF!*BL444/1000</f>
        <v>#REF!</v>
      </c>
      <c r="BR444" s="1">
        <f t="shared" si="333"/>
        <v>0</v>
      </c>
      <c r="BS444" s="1">
        <f t="shared" si="334"/>
        <v>0</v>
      </c>
      <c r="BT444" s="1">
        <f t="shared" si="335"/>
        <v>0</v>
      </c>
    </row>
    <row r="445" spans="1:72">
      <c r="A445" s="1">
        <v>442</v>
      </c>
      <c r="B445" s="8" t="s">
        <v>94</v>
      </c>
      <c r="D445" s="1">
        <v>10930</v>
      </c>
      <c r="F445" s="1">
        <v>90</v>
      </c>
      <c r="G445" s="1">
        <v>49</v>
      </c>
      <c r="H445" s="1">
        <v>90</v>
      </c>
      <c r="I445" s="1">
        <v>48</v>
      </c>
      <c r="J445" s="1">
        <v>160</v>
      </c>
      <c r="K445" s="1">
        <f t="shared" si="344"/>
        <v>20475</v>
      </c>
      <c r="L445" s="1">
        <f t="shared" si="345"/>
        <v>41325</v>
      </c>
      <c r="M445" s="1">
        <f t="shared" si="346"/>
        <v>41804.184</v>
      </c>
      <c r="N445" s="1">
        <f t="shared" si="347"/>
        <v>42076.104</v>
      </c>
      <c r="O445" s="1">
        <f t="shared" si="341"/>
        <v>13230</v>
      </c>
      <c r="P445" s="1">
        <v>2900</v>
      </c>
      <c r="Q445" s="1">
        <v>2400</v>
      </c>
      <c r="R445" s="11" t="s">
        <v>82</v>
      </c>
      <c r="S445" s="13">
        <v>4003</v>
      </c>
      <c r="T445" s="13">
        <v>3330</v>
      </c>
      <c r="U445" s="13">
        <v>2927</v>
      </c>
      <c r="V445" s="14">
        <f t="shared" si="266"/>
        <v>10260</v>
      </c>
      <c r="W445" s="13">
        <f>2360*2</f>
        <v>4720</v>
      </c>
      <c r="X445" s="13">
        <v>200</v>
      </c>
      <c r="Y445" s="13">
        <v>247</v>
      </c>
      <c r="Z445" s="13">
        <v>80</v>
      </c>
      <c r="AA445" s="11">
        <f t="shared" si="342"/>
        <v>10930</v>
      </c>
      <c r="AB445" s="12">
        <f t="shared" si="336"/>
        <v>2428</v>
      </c>
      <c r="AC445" s="18">
        <f t="shared" si="318"/>
        <v>20330</v>
      </c>
      <c r="AD445" s="17">
        <f t="shared" si="319"/>
        <v>20809.184</v>
      </c>
      <c r="AE445" s="17">
        <f t="shared" si="320"/>
        <v>21081.104</v>
      </c>
      <c r="AF445" s="19">
        <v>55</v>
      </c>
      <c r="AG445" s="13">
        <v>24</v>
      </c>
      <c r="AH445" s="13">
        <v>25</v>
      </c>
      <c r="AI445" s="13">
        <v>8</v>
      </c>
      <c r="AJ445" s="21">
        <v>50</v>
      </c>
      <c r="AK445" s="21">
        <v>4</v>
      </c>
      <c r="AL445" s="21">
        <v>2.5</v>
      </c>
      <c r="AM445" s="21">
        <v>4.2</v>
      </c>
      <c r="AN445" s="13">
        <v>3.4</v>
      </c>
      <c r="AO445" s="13">
        <v>5</v>
      </c>
      <c r="AP445" s="13">
        <v>35</v>
      </c>
      <c r="AQ445" s="11">
        <f t="shared" si="343"/>
        <v>10930</v>
      </c>
      <c r="AR445" s="13">
        <f t="shared" si="337"/>
        <v>751.104</v>
      </c>
      <c r="AS445" s="13">
        <f t="shared" si="338"/>
        <v>479.184</v>
      </c>
      <c r="AT445" s="1">
        <f t="shared" si="321"/>
        <v>90</v>
      </c>
      <c r="AU445" s="1">
        <f t="shared" si="322"/>
        <v>49</v>
      </c>
      <c r="AV445" s="1" t="str">
        <f t="shared" si="339"/>
        <v>195</v>
      </c>
      <c r="AW445" s="1">
        <f t="shared" si="323"/>
        <v>9555</v>
      </c>
      <c r="AX445" s="1">
        <f t="shared" si="324"/>
        <v>90</v>
      </c>
      <c r="AY445" s="1">
        <f t="shared" si="325"/>
        <v>48</v>
      </c>
      <c r="AZ445" s="1" t="str">
        <f t="shared" si="340"/>
        <v>227.5</v>
      </c>
      <c r="BA445" s="1">
        <f t="shared" si="326"/>
        <v>10920</v>
      </c>
      <c r="BB445" s="1">
        <f t="shared" si="327"/>
        <v>20475</v>
      </c>
      <c r="BC445" s="1">
        <f t="shared" si="328"/>
        <v>160</v>
      </c>
      <c r="BE445" s="1" t="str">
        <f t="shared" si="329"/>
        <v>520</v>
      </c>
      <c r="BI445" s="1">
        <f t="shared" si="330"/>
        <v>41325</v>
      </c>
      <c r="BJ445" s="1">
        <f t="shared" si="331"/>
        <v>41804.184</v>
      </c>
      <c r="BK445" s="1">
        <f t="shared" si="332"/>
        <v>42076.104</v>
      </c>
      <c r="BM445" s="1" t="e">
        <f>BI445*#REF!*BL445/1000</f>
        <v>#REF!</v>
      </c>
      <c r="BN445" s="1" t="e">
        <f>BJ445*#REF!*BL445/1000</f>
        <v>#REF!</v>
      </c>
      <c r="BO445" s="1" t="e">
        <f>BK445*#REF!*BL445/1000</f>
        <v>#REF!</v>
      </c>
      <c r="BR445" s="1">
        <f t="shared" si="333"/>
        <v>0</v>
      </c>
      <c r="BS445" s="1">
        <f t="shared" si="334"/>
        <v>0</v>
      </c>
      <c r="BT445" s="1">
        <f t="shared" si="335"/>
        <v>0</v>
      </c>
    </row>
    <row r="446" spans="1:72">
      <c r="A446" s="1">
        <v>443</v>
      </c>
      <c r="B446" s="8" t="s">
        <v>94</v>
      </c>
      <c r="D446" s="1">
        <v>10930</v>
      </c>
      <c r="F446" s="1">
        <v>90</v>
      </c>
      <c r="G446" s="1">
        <v>49</v>
      </c>
      <c r="H446" s="1">
        <v>90</v>
      </c>
      <c r="I446" s="1">
        <v>48</v>
      </c>
      <c r="J446" s="1">
        <v>63</v>
      </c>
      <c r="K446" s="1">
        <f t="shared" si="344"/>
        <v>20475</v>
      </c>
      <c r="L446" s="1">
        <f t="shared" si="345"/>
        <v>44289.84</v>
      </c>
      <c r="M446" s="1">
        <f t="shared" si="346"/>
        <v>44769.024</v>
      </c>
      <c r="N446" s="1">
        <f t="shared" si="347"/>
        <v>45040.944</v>
      </c>
      <c r="O446" s="1">
        <f t="shared" si="341"/>
        <v>13230</v>
      </c>
      <c r="P446" s="1">
        <v>2900</v>
      </c>
      <c r="Q446" s="1">
        <v>2400</v>
      </c>
      <c r="R446" s="11" t="s">
        <v>95</v>
      </c>
      <c r="S446" s="13">
        <v>4870</v>
      </c>
      <c r="T446" s="13">
        <v>4700</v>
      </c>
      <c r="U446" s="13">
        <v>2927</v>
      </c>
      <c r="V446" s="14">
        <f t="shared" si="266"/>
        <v>12497</v>
      </c>
      <c r="W446" s="13">
        <f>2730*2</f>
        <v>5460</v>
      </c>
      <c r="X446" s="13">
        <v>208</v>
      </c>
      <c r="Y446" s="13">
        <v>247</v>
      </c>
      <c r="Z446" s="13">
        <v>80</v>
      </c>
      <c r="AA446" s="11">
        <f t="shared" si="342"/>
        <v>10930</v>
      </c>
      <c r="AB446" s="12">
        <f t="shared" si="336"/>
        <v>2521.92</v>
      </c>
      <c r="AC446" s="18">
        <f t="shared" si="318"/>
        <v>23494.84</v>
      </c>
      <c r="AD446" s="17">
        <f t="shared" si="319"/>
        <v>23974.024</v>
      </c>
      <c r="AE446" s="17">
        <f t="shared" si="320"/>
        <v>24245.944</v>
      </c>
      <c r="AF446" s="19">
        <v>55</v>
      </c>
      <c r="AG446" s="13">
        <v>24</v>
      </c>
      <c r="AH446" s="13">
        <v>25</v>
      </c>
      <c r="AI446" s="13">
        <v>8</v>
      </c>
      <c r="AJ446" s="21">
        <v>50</v>
      </c>
      <c r="AK446" s="21">
        <v>4</v>
      </c>
      <c r="AL446" s="21">
        <v>2.5</v>
      </c>
      <c r="AM446" s="21">
        <v>4.2</v>
      </c>
      <c r="AN446" s="13">
        <v>3.4</v>
      </c>
      <c r="AO446" s="13">
        <v>5</v>
      </c>
      <c r="AP446" s="13">
        <v>35</v>
      </c>
      <c r="AQ446" s="11">
        <f t="shared" si="343"/>
        <v>10930</v>
      </c>
      <c r="AR446" s="13">
        <f t="shared" si="337"/>
        <v>751.104</v>
      </c>
      <c r="AS446" s="13">
        <f t="shared" si="338"/>
        <v>479.184</v>
      </c>
      <c r="AT446" s="1">
        <f t="shared" si="321"/>
        <v>90</v>
      </c>
      <c r="AU446" s="1">
        <f t="shared" si="322"/>
        <v>49</v>
      </c>
      <c r="AV446" s="1" t="str">
        <f t="shared" si="339"/>
        <v>195</v>
      </c>
      <c r="AW446" s="1">
        <f t="shared" si="323"/>
        <v>9555</v>
      </c>
      <c r="AX446" s="1">
        <f t="shared" si="324"/>
        <v>90</v>
      </c>
      <c r="AY446" s="1">
        <f t="shared" si="325"/>
        <v>48</v>
      </c>
      <c r="AZ446" s="1" t="str">
        <f t="shared" si="340"/>
        <v>227.5</v>
      </c>
      <c r="BA446" s="1">
        <f t="shared" si="326"/>
        <v>10920</v>
      </c>
      <c r="BB446" s="1">
        <f t="shared" si="327"/>
        <v>20475</v>
      </c>
      <c r="BC446" s="1">
        <f t="shared" si="328"/>
        <v>63</v>
      </c>
      <c r="BE446" s="1" t="str">
        <f t="shared" si="329"/>
        <v>320</v>
      </c>
      <c r="BI446" s="1">
        <f t="shared" si="330"/>
        <v>44289.84</v>
      </c>
      <c r="BJ446" s="1">
        <f t="shared" si="331"/>
        <v>44769.024</v>
      </c>
      <c r="BK446" s="1">
        <f t="shared" si="332"/>
        <v>45040.944</v>
      </c>
      <c r="BM446" s="1" t="e">
        <f>BI446*#REF!*BL446/1000</f>
        <v>#REF!</v>
      </c>
      <c r="BN446" s="1" t="e">
        <f>BJ446*#REF!*BL446/1000</f>
        <v>#REF!</v>
      </c>
      <c r="BO446" s="1" t="e">
        <f>BK446*#REF!*BL446/1000</f>
        <v>#REF!</v>
      </c>
      <c r="BR446" s="1">
        <f t="shared" si="333"/>
        <v>0</v>
      </c>
      <c r="BS446" s="1">
        <f t="shared" si="334"/>
        <v>0</v>
      </c>
      <c r="BT446" s="1">
        <f t="shared" si="335"/>
        <v>0</v>
      </c>
    </row>
    <row r="447" spans="1:72">
      <c r="A447" s="1">
        <v>444</v>
      </c>
      <c r="B447" s="8" t="s">
        <v>94</v>
      </c>
      <c r="D447" s="1">
        <v>10930</v>
      </c>
      <c r="F447" s="1">
        <v>90</v>
      </c>
      <c r="G447" s="1">
        <v>49</v>
      </c>
      <c r="H447" s="1">
        <v>90</v>
      </c>
      <c r="I447" s="1">
        <v>48</v>
      </c>
      <c r="J447" s="1">
        <v>160</v>
      </c>
      <c r="K447" s="1">
        <f t="shared" si="344"/>
        <v>20475</v>
      </c>
      <c r="L447" s="1">
        <f t="shared" si="345"/>
        <v>46893.84</v>
      </c>
      <c r="M447" s="1">
        <f t="shared" si="346"/>
        <v>47373.024</v>
      </c>
      <c r="N447" s="1">
        <f t="shared" si="347"/>
        <v>47644.944</v>
      </c>
      <c r="O447" s="1">
        <f t="shared" si="341"/>
        <v>13230</v>
      </c>
      <c r="P447" s="1">
        <v>2900</v>
      </c>
      <c r="Q447" s="1">
        <v>2400</v>
      </c>
      <c r="R447" s="11" t="s">
        <v>96</v>
      </c>
      <c r="S447" s="13">
        <v>4870</v>
      </c>
      <c r="T447" s="13">
        <v>4700</v>
      </c>
      <c r="U447" s="13">
        <v>2927</v>
      </c>
      <c r="V447" s="14">
        <f t="shared" si="266"/>
        <v>12497</v>
      </c>
      <c r="W447" s="13">
        <f>3932*2</f>
        <v>7864</v>
      </c>
      <c r="X447" s="13">
        <v>208</v>
      </c>
      <c r="Y447" s="13">
        <v>247</v>
      </c>
      <c r="Z447" s="13">
        <v>80</v>
      </c>
      <c r="AA447" s="11">
        <f t="shared" si="342"/>
        <v>10930</v>
      </c>
      <c r="AB447" s="12">
        <f t="shared" si="336"/>
        <v>2521.92</v>
      </c>
      <c r="AC447" s="18">
        <f t="shared" ref="AC447:AC497" si="348">V447+AB447*2+W447+Y447*2</f>
        <v>25898.84</v>
      </c>
      <c r="AD447" s="17">
        <f t="shared" si="319"/>
        <v>26378.024</v>
      </c>
      <c r="AE447" s="17">
        <f t="shared" si="320"/>
        <v>26649.944</v>
      </c>
      <c r="AF447" s="19">
        <v>55</v>
      </c>
      <c r="AG447" s="13">
        <v>24</v>
      </c>
      <c r="AH447" s="13">
        <v>25</v>
      </c>
      <c r="AI447" s="13">
        <v>8</v>
      </c>
      <c r="AJ447" s="21">
        <v>50</v>
      </c>
      <c r="AK447" s="21">
        <v>4</v>
      </c>
      <c r="AL447" s="21">
        <v>2.5</v>
      </c>
      <c r="AM447" s="21">
        <v>4.2</v>
      </c>
      <c r="AN447" s="13">
        <v>3.4</v>
      </c>
      <c r="AO447" s="13">
        <v>5</v>
      </c>
      <c r="AP447" s="13">
        <v>35</v>
      </c>
      <c r="AQ447" s="11">
        <f t="shared" si="343"/>
        <v>10930</v>
      </c>
      <c r="AR447" s="13">
        <f t="shared" si="337"/>
        <v>751.104</v>
      </c>
      <c r="AS447" s="13">
        <f t="shared" si="338"/>
        <v>479.184</v>
      </c>
      <c r="AT447" s="1">
        <f t="shared" si="321"/>
        <v>90</v>
      </c>
      <c r="AU447" s="1">
        <f t="shared" si="322"/>
        <v>49</v>
      </c>
      <c r="AV447" s="1" t="str">
        <f t="shared" si="339"/>
        <v>195</v>
      </c>
      <c r="AW447" s="1">
        <f t="shared" si="323"/>
        <v>9555</v>
      </c>
      <c r="AX447" s="1">
        <f t="shared" si="324"/>
        <v>90</v>
      </c>
      <c r="AY447" s="1">
        <f t="shared" si="325"/>
        <v>48</v>
      </c>
      <c r="AZ447" s="1" t="str">
        <f t="shared" si="340"/>
        <v>227.5</v>
      </c>
      <c r="BA447" s="1">
        <f t="shared" si="326"/>
        <v>10920</v>
      </c>
      <c r="BB447" s="1">
        <f t="shared" si="327"/>
        <v>20475</v>
      </c>
      <c r="BC447" s="1">
        <f t="shared" si="328"/>
        <v>160</v>
      </c>
      <c r="BE447" s="1" t="str">
        <f t="shared" si="329"/>
        <v>520</v>
      </c>
      <c r="BI447" s="1">
        <f t="shared" si="330"/>
        <v>46893.84</v>
      </c>
      <c r="BJ447" s="1">
        <f t="shared" si="331"/>
        <v>47373.024</v>
      </c>
      <c r="BK447" s="1">
        <f t="shared" si="332"/>
        <v>47644.944</v>
      </c>
      <c r="BM447" s="1" t="e">
        <f>BI447*#REF!*BL447/1000</f>
        <v>#REF!</v>
      </c>
      <c r="BN447" s="1" t="e">
        <f>BJ447*#REF!*BL447/1000</f>
        <v>#REF!</v>
      </c>
      <c r="BO447" s="1" t="e">
        <f>BK447*#REF!*BL447/1000</f>
        <v>#REF!</v>
      </c>
      <c r="BR447" s="1">
        <f t="shared" si="333"/>
        <v>0</v>
      </c>
      <c r="BS447" s="1">
        <f t="shared" si="334"/>
        <v>0</v>
      </c>
      <c r="BT447" s="1">
        <f t="shared" si="335"/>
        <v>0</v>
      </c>
    </row>
    <row r="448" ht="14.25" customHeight="1" spans="1:72">
      <c r="A448" s="1">
        <v>445</v>
      </c>
      <c r="B448" s="8" t="s">
        <v>94</v>
      </c>
      <c r="C448" s="1">
        <v>750</v>
      </c>
      <c r="D448" s="1">
        <v>11560</v>
      </c>
      <c r="F448" s="1">
        <v>90</v>
      </c>
      <c r="G448" s="1">
        <v>52</v>
      </c>
      <c r="H448" s="1">
        <v>90</v>
      </c>
      <c r="I448" s="1">
        <v>51</v>
      </c>
      <c r="J448" s="1">
        <v>63</v>
      </c>
      <c r="K448" s="1">
        <f t="shared" si="344"/>
        <v>21742.5</v>
      </c>
      <c r="L448" s="1">
        <f t="shared" si="345"/>
        <v>36725</v>
      </c>
      <c r="M448" s="1">
        <f t="shared" si="346"/>
        <v>37218.548</v>
      </c>
      <c r="N448" s="1">
        <f t="shared" si="347"/>
        <v>37505.588</v>
      </c>
      <c r="O448" s="1">
        <f t="shared" si="341"/>
        <v>13860</v>
      </c>
      <c r="P448" s="1">
        <v>2900</v>
      </c>
      <c r="Q448" s="1">
        <v>2400</v>
      </c>
      <c r="R448" s="11" t="s">
        <v>77</v>
      </c>
      <c r="S448" s="13">
        <v>2680</v>
      </c>
      <c r="T448" s="13">
        <v>2867</v>
      </c>
      <c r="U448" s="13">
        <v>2652</v>
      </c>
      <c r="V448" s="14">
        <f t="shared" si="266"/>
        <v>8199</v>
      </c>
      <c r="W448" s="13">
        <v>1480</v>
      </c>
      <c r="X448" s="13">
        <f>350/2</f>
        <v>175</v>
      </c>
      <c r="Y448" s="13">
        <v>247</v>
      </c>
      <c r="Z448" s="13">
        <v>80</v>
      </c>
      <c r="AA448" s="11">
        <f t="shared" si="342"/>
        <v>11560</v>
      </c>
      <c r="AB448" s="12">
        <f t="shared" si="336"/>
        <v>2244.75</v>
      </c>
      <c r="AC448" s="18">
        <f t="shared" si="348"/>
        <v>14662.5</v>
      </c>
      <c r="AD448" s="17">
        <f t="shared" si="319"/>
        <v>15156.048</v>
      </c>
      <c r="AE448" s="17">
        <f t="shared" si="320"/>
        <v>15443.088</v>
      </c>
      <c r="AF448" s="19">
        <v>55</v>
      </c>
      <c r="AG448" s="13">
        <v>24</v>
      </c>
      <c r="AH448" s="13">
        <v>25</v>
      </c>
      <c r="AI448" s="13">
        <v>8</v>
      </c>
      <c r="AJ448" s="21">
        <v>50</v>
      </c>
      <c r="AK448" s="21">
        <v>4</v>
      </c>
      <c r="AL448" s="21">
        <v>2.5</v>
      </c>
      <c r="AM448" s="21">
        <v>4.2</v>
      </c>
      <c r="AN448" s="13">
        <v>3.4</v>
      </c>
      <c r="AO448" s="13">
        <v>5</v>
      </c>
      <c r="AP448" s="13">
        <v>35</v>
      </c>
      <c r="AQ448" s="11">
        <f t="shared" si="343"/>
        <v>11560</v>
      </c>
      <c r="AR448" s="13">
        <f t="shared" si="337"/>
        <v>780.588</v>
      </c>
      <c r="AS448" s="13">
        <f t="shared" si="338"/>
        <v>493.548</v>
      </c>
      <c r="AT448" s="1">
        <f t="shared" si="321"/>
        <v>90</v>
      </c>
      <c r="AU448" s="1">
        <f t="shared" si="322"/>
        <v>52</v>
      </c>
      <c r="AV448" s="1" t="str">
        <f t="shared" si="339"/>
        <v>195</v>
      </c>
      <c r="AW448" s="1">
        <f t="shared" si="323"/>
        <v>10140</v>
      </c>
      <c r="AX448" s="1">
        <f t="shared" si="324"/>
        <v>90</v>
      </c>
      <c r="AY448" s="1">
        <f t="shared" si="325"/>
        <v>51</v>
      </c>
      <c r="AZ448" s="1" t="str">
        <f t="shared" si="340"/>
        <v>227.5</v>
      </c>
      <c r="BA448" s="1">
        <f t="shared" si="326"/>
        <v>11602.5</v>
      </c>
      <c r="BB448" s="1">
        <f t="shared" si="327"/>
        <v>21742.5</v>
      </c>
      <c r="BC448" s="1">
        <f t="shared" si="328"/>
        <v>63</v>
      </c>
      <c r="BE448" s="1" t="str">
        <f t="shared" si="329"/>
        <v>320</v>
      </c>
      <c r="BI448" s="1">
        <f t="shared" si="330"/>
        <v>36725</v>
      </c>
      <c r="BJ448" s="1">
        <f t="shared" si="331"/>
        <v>37218.548</v>
      </c>
      <c r="BK448" s="1">
        <f t="shared" si="332"/>
        <v>37505.588</v>
      </c>
      <c r="BM448" s="1" t="e">
        <f>BI448*#REF!*BL448/1000</f>
        <v>#REF!</v>
      </c>
      <c r="BN448" s="1" t="e">
        <f>BJ448*#REF!*BL448/1000</f>
        <v>#REF!</v>
      </c>
      <c r="BO448" s="1" t="e">
        <f>BK448*#REF!*BL448/1000</f>
        <v>#REF!</v>
      </c>
      <c r="BR448" s="1">
        <f t="shared" si="333"/>
        <v>0</v>
      </c>
      <c r="BS448" s="1">
        <f t="shared" si="334"/>
        <v>0</v>
      </c>
      <c r="BT448" s="1">
        <f t="shared" si="335"/>
        <v>0</v>
      </c>
    </row>
    <row r="449" ht="14.25" customHeight="1" spans="1:72">
      <c r="A449" s="1">
        <v>446</v>
      </c>
      <c r="B449" s="8" t="s">
        <v>94</v>
      </c>
      <c r="D449" s="1">
        <v>11560</v>
      </c>
      <c r="F449" s="1">
        <v>90</v>
      </c>
      <c r="G449" s="1">
        <v>52</v>
      </c>
      <c r="H449" s="1">
        <v>90</v>
      </c>
      <c r="I449" s="1">
        <v>51</v>
      </c>
      <c r="J449" s="1">
        <v>63</v>
      </c>
      <c r="K449" s="1">
        <f t="shared" si="344"/>
        <v>21742.5</v>
      </c>
      <c r="L449" s="1">
        <f t="shared" si="345"/>
        <v>38394.1</v>
      </c>
      <c r="M449" s="1">
        <f t="shared" si="346"/>
        <v>38887.648</v>
      </c>
      <c r="N449" s="1">
        <f t="shared" si="347"/>
        <v>39174.688</v>
      </c>
      <c r="O449" s="1">
        <f t="shared" si="341"/>
        <v>13860</v>
      </c>
      <c r="P449" s="1">
        <v>2900</v>
      </c>
      <c r="Q449" s="1">
        <v>2400</v>
      </c>
      <c r="R449" s="11" t="s">
        <v>78</v>
      </c>
      <c r="S449" s="13">
        <v>3458</v>
      </c>
      <c r="T449" s="13">
        <v>2867</v>
      </c>
      <c r="U449" s="13">
        <v>2652</v>
      </c>
      <c r="V449" s="14">
        <f t="shared" si="266"/>
        <v>8977</v>
      </c>
      <c r="W449" s="13">
        <v>2000</v>
      </c>
      <c r="X449" s="13">
        <f>380/2</f>
        <v>190</v>
      </c>
      <c r="Y449" s="13">
        <v>247</v>
      </c>
      <c r="Z449" s="13">
        <v>80</v>
      </c>
      <c r="AA449" s="11">
        <f t="shared" si="342"/>
        <v>11560</v>
      </c>
      <c r="AB449" s="12">
        <f t="shared" si="336"/>
        <v>2430.3</v>
      </c>
      <c r="AC449" s="18">
        <f t="shared" si="348"/>
        <v>16331.6</v>
      </c>
      <c r="AD449" s="17">
        <f t="shared" si="319"/>
        <v>16825.148</v>
      </c>
      <c r="AE449" s="17">
        <f t="shared" si="320"/>
        <v>17112.188</v>
      </c>
      <c r="AF449" s="19">
        <v>55</v>
      </c>
      <c r="AG449" s="13">
        <v>24</v>
      </c>
      <c r="AH449" s="13">
        <v>25</v>
      </c>
      <c r="AI449" s="13">
        <v>8</v>
      </c>
      <c r="AJ449" s="21">
        <v>50</v>
      </c>
      <c r="AK449" s="21">
        <v>4</v>
      </c>
      <c r="AL449" s="21">
        <v>2.5</v>
      </c>
      <c r="AM449" s="21">
        <v>4.2</v>
      </c>
      <c r="AN449" s="13">
        <v>3.4</v>
      </c>
      <c r="AO449" s="13">
        <v>5</v>
      </c>
      <c r="AP449" s="13">
        <v>35</v>
      </c>
      <c r="AQ449" s="11">
        <f t="shared" si="343"/>
        <v>11560</v>
      </c>
      <c r="AR449" s="13">
        <f t="shared" si="337"/>
        <v>780.588</v>
      </c>
      <c r="AS449" s="13">
        <f t="shared" si="338"/>
        <v>493.548</v>
      </c>
      <c r="AT449" s="1">
        <f t="shared" si="321"/>
        <v>90</v>
      </c>
      <c r="AU449" s="1">
        <f t="shared" si="322"/>
        <v>52</v>
      </c>
      <c r="AV449" s="1" t="str">
        <f t="shared" si="339"/>
        <v>195</v>
      </c>
      <c r="AW449" s="1">
        <f t="shared" si="323"/>
        <v>10140</v>
      </c>
      <c r="AX449" s="1">
        <f t="shared" si="324"/>
        <v>90</v>
      </c>
      <c r="AY449" s="1">
        <f t="shared" si="325"/>
        <v>51</v>
      </c>
      <c r="AZ449" s="1" t="str">
        <f t="shared" si="340"/>
        <v>227.5</v>
      </c>
      <c r="BA449" s="1">
        <f t="shared" si="326"/>
        <v>11602.5</v>
      </c>
      <c r="BB449" s="1">
        <f t="shared" si="327"/>
        <v>21742.5</v>
      </c>
      <c r="BC449" s="1">
        <f t="shared" si="328"/>
        <v>63</v>
      </c>
      <c r="BE449" s="1" t="str">
        <f t="shared" si="329"/>
        <v>320</v>
      </c>
      <c r="BI449" s="1">
        <f t="shared" si="330"/>
        <v>38394.1</v>
      </c>
      <c r="BJ449" s="1">
        <f t="shared" si="331"/>
        <v>38887.648</v>
      </c>
      <c r="BK449" s="1">
        <f t="shared" si="332"/>
        <v>39174.688</v>
      </c>
      <c r="BM449" s="1" t="e">
        <f>BI449*#REF!*BL449/1000</f>
        <v>#REF!</v>
      </c>
      <c r="BN449" s="1" t="e">
        <f>BJ449*#REF!*BL449/1000</f>
        <v>#REF!</v>
      </c>
      <c r="BO449" s="1" t="e">
        <f>BK449*#REF!*BL449/1000</f>
        <v>#REF!</v>
      </c>
      <c r="BR449" s="1">
        <f t="shared" si="333"/>
        <v>0</v>
      </c>
      <c r="BS449" s="1">
        <f t="shared" si="334"/>
        <v>0</v>
      </c>
      <c r="BT449" s="1">
        <f t="shared" si="335"/>
        <v>0</v>
      </c>
    </row>
    <row r="450" ht="14.25" customHeight="1" spans="1:72">
      <c r="A450" s="1">
        <v>447</v>
      </c>
      <c r="B450" s="8" t="s">
        <v>94</v>
      </c>
      <c r="D450" s="1">
        <v>11560</v>
      </c>
      <c r="F450" s="1">
        <v>90</v>
      </c>
      <c r="G450" s="1">
        <v>52</v>
      </c>
      <c r="H450" s="1">
        <v>90</v>
      </c>
      <c r="I450" s="1">
        <v>51</v>
      </c>
      <c r="J450" s="1">
        <v>63</v>
      </c>
      <c r="K450" s="1">
        <f t="shared" si="344"/>
        <v>21742.5</v>
      </c>
      <c r="L450" s="1">
        <f t="shared" si="345"/>
        <v>38762.1</v>
      </c>
      <c r="M450" s="1">
        <f t="shared" si="346"/>
        <v>39255.648</v>
      </c>
      <c r="N450" s="1">
        <f t="shared" si="347"/>
        <v>39542.688</v>
      </c>
      <c r="O450" s="1">
        <f t="shared" si="341"/>
        <v>13860</v>
      </c>
      <c r="P450" s="1">
        <v>2900</v>
      </c>
      <c r="Q450" s="1">
        <v>2400</v>
      </c>
      <c r="R450" s="11" t="s">
        <v>80</v>
      </c>
      <c r="S450" s="13">
        <v>3458</v>
      </c>
      <c r="T450" s="13">
        <v>2867</v>
      </c>
      <c r="U450" s="13">
        <v>2652</v>
      </c>
      <c r="V450" s="14">
        <f t="shared" si="266"/>
        <v>8977</v>
      </c>
      <c r="W450" s="13">
        <f>1184*2</f>
        <v>2368</v>
      </c>
      <c r="X450" s="13">
        <f>380/2</f>
        <v>190</v>
      </c>
      <c r="Y450" s="13">
        <v>247</v>
      </c>
      <c r="Z450" s="13">
        <v>80</v>
      </c>
      <c r="AA450" s="11">
        <f t="shared" si="342"/>
        <v>11560</v>
      </c>
      <c r="AB450" s="12">
        <f t="shared" si="336"/>
        <v>2430.3</v>
      </c>
      <c r="AC450" s="18">
        <f t="shared" si="348"/>
        <v>16699.6</v>
      </c>
      <c r="AD450" s="17">
        <f t="shared" si="319"/>
        <v>17193.148</v>
      </c>
      <c r="AE450" s="17">
        <f t="shared" si="320"/>
        <v>17480.188</v>
      </c>
      <c r="AF450" s="19">
        <v>55</v>
      </c>
      <c r="AG450" s="13">
        <v>24</v>
      </c>
      <c r="AH450" s="13">
        <v>25</v>
      </c>
      <c r="AI450" s="13">
        <v>8</v>
      </c>
      <c r="AJ450" s="21">
        <v>50</v>
      </c>
      <c r="AK450" s="21">
        <v>4</v>
      </c>
      <c r="AL450" s="21">
        <v>2.5</v>
      </c>
      <c r="AM450" s="21">
        <v>4.2</v>
      </c>
      <c r="AN450" s="13">
        <v>3.4</v>
      </c>
      <c r="AO450" s="13">
        <v>5</v>
      </c>
      <c r="AP450" s="13">
        <v>35</v>
      </c>
      <c r="AQ450" s="11">
        <f t="shared" si="343"/>
        <v>11560</v>
      </c>
      <c r="AR450" s="13">
        <f t="shared" si="337"/>
        <v>780.588</v>
      </c>
      <c r="AS450" s="13">
        <f t="shared" si="338"/>
        <v>493.548</v>
      </c>
      <c r="AT450" s="1">
        <f t="shared" si="321"/>
        <v>90</v>
      </c>
      <c r="AU450" s="1">
        <f t="shared" si="322"/>
        <v>52</v>
      </c>
      <c r="AV450" s="1" t="str">
        <f t="shared" si="339"/>
        <v>195</v>
      </c>
      <c r="AW450" s="1">
        <f t="shared" si="323"/>
        <v>10140</v>
      </c>
      <c r="AX450" s="1">
        <f t="shared" si="324"/>
        <v>90</v>
      </c>
      <c r="AY450" s="1">
        <f t="shared" si="325"/>
        <v>51</v>
      </c>
      <c r="AZ450" s="1" t="str">
        <f t="shared" si="340"/>
        <v>227.5</v>
      </c>
      <c r="BA450" s="1">
        <f t="shared" si="326"/>
        <v>11602.5</v>
      </c>
      <c r="BB450" s="1">
        <f t="shared" si="327"/>
        <v>21742.5</v>
      </c>
      <c r="BC450" s="1">
        <f t="shared" si="328"/>
        <v>63</v>
      </c>
      <c r="BE450" s="1" t="str">
        <f t="shared" si="329"/>
        <v>320</v>
      </c>
      <c r="BI450" s="1">
        <f t="shared" si="330"/>
        <v>38762.1</v>
      </c>
      <c r="BJ450" s="1">
        <f t="shared" si="331"/>
        <v>39255.648</v>
      </c>
      <c r="BK450" s="1">
        <f t="shared" si="332"/>
        <v>39542.688</v>
      </c>
      <c r="BM450" s="1" t="e">
        <f>BI450*#REF!*BL450/1000</f>
        <v>#REF!</v>
      </c>
      <c r="BN450" s="1" t="e">
        <f>BJ450*#REF!*BL450/1000</f>
        <v>#REF!</v>
      </c>
      <c r="BO450" s="1" t="e">
        <f>BK450*#REF!*BL450/1000</f>
        <v>#REF!</v>
      </c>
      <c r="BR450" s="1">
        <f t="shared" si="333"/>
        <v>0</v>
      </c>
      <c r="BS450" s="1">
        <f t="shared" si="334"/>
        <v>0</v>
      </c>
      <c r="BT450" s="1">
        <f t="shared" si="335"/>
        <v>0</v>
      </c>
    </row>
    <row r="451" ht="14.25" customHeight="1" spans="1:72">
      <c r="A451" s="1">
        <v>448</v>
      </c>
      <c r="B451" s="8" t="s">
        <v>94</v>
      </c>
      <c r="D451" s="1">
        <v>11560</v>
      </c>
      <c r="F451" s="1">
        <v>90</v>
      </c>
      <c r="G451" s="1">
        <v>52</v>
      </c>
      <c r="H451" s="1">
        <v>90</v>
      </c>
      <c r="I451" s="1">
        <v>51</v>
      </c>
      <c r="J451" s="1">
        <v>160</v>
      </c>
      <c r="K451" s="1">
        <f t="shared" si="344"/>
        <v>21742.5</v>
      </c>
      <c r="L451" s="1">
        <f t="shared" si="345"/>
        <v>39834.1</v>
      </c>
      <c r="M451" s="1">
        <f t="shared" si="346"/>
        <v>40327.648</v>
      </c>
      <c r="N451" s="1">
        <f t="shared" si="347"/>
        <v>40614.688</v>
      </c>
      <c r="O451" s="1">
        <f t="shared" si="341"/>
        <v>13860</v>
      </c>
      <c r="P451" s="1">
        <v>2900</v>
      </c>
      <c r="Q451" s="1">
        <v>2400</v>
      </c>
      <c r="R451" s="11" t="s">
        <v>89</v>
      </c>
      <c r="S451" s="13">
        <v>3458</v>
      </c>
      <c r="T451" s="13">
        <v>2867</v>
      </c>
      <c r="U451" s="13">
        <v>2652</v>
      </c>
      <c r="V451" s="14">
        <f t="shared" si="266"/>
        <v>8977</v>
      </c>
      <c r="W451" s="13">
        <f>1620*2</f>
        <v>3240</v>
      </c>
      <c r="X451" s="13">
        <f>380/2</f>
        <v>190</v>
      </c>
      <c r="Y451" s="13">
        <v>247</v>
      </c>
      <c r="Z451" s="13">
        <v>80</v>
      </c>
      <c r="AA451" s="11">
        <f t="shared" si="342"/>
        <v>11560</v>
      </c>
      <c r="AB451" s="12">
        <f t="shared" si="336"/>
        <v>2430.3</v>
      </c>
      <c r="AC451" s="18">
        <f t="shared" si="348"/>
        <v>17571.6</v>
      </c>
      <c r="AD451" s="17">
        <f t="shared" si="319"/>
        <v>18065.148</v>
      </c>
      <c r="AE451" s="17">
        <f t="shared" si="320"/>
        <v>18352.188</v>
      </c>
      <c r="AF451" s="19">
        <v>55</v>
      </c>
      <c r="AG451" s="13">
        <v>24</v>
      </c>
      <c r="AH451" s="13">
        <v>25</v>
      </c>
      <c r="AI451" s="13">
        <v>8</v>
      </c>
      <c r="AJ451" s="21">
        <v>50</v>
      </c>
      <c r="AK451" s="21">
        <v>4</v>
      </c>
      <c r="AL451" s="21">
        <v>2.5</v>
      </c>
      <c r="AM451" s="21">
        <v>4.2</v>
      </c>
      <c r="AN451" s="13">
        <v>3.4</v>
      </c>
      <c r="AO451" s="13">
        <v>5</v>
      </c>
      <c r="AP451" s="13">
        <v>35</v>
      </c>
      <c r="AQ451" s="11">
        <f t="shared" si="343"/>
        <v>11560</v>
      </c>
      <c r="AR451" s="13">
        <f t="shared" si="337"/>
        <v>780.588</v>
      </c>
      <c r="AS451" s="13">
        <f t="shared" si="338"/>
        <v>493.548</v>
      </c>
      <c r="AT451" s="1">
        <f t="shared" si="321"/>
        <v>90</v>
      </c>
      <c r="AU451" s="1">
        <f t="shared" si="322"/>
        <v>52</v>
      </c>
      <c r="AV451" s="1" t="str">
        <f t="shared" si="339"/>
        <v>195</v>
      </c>
      <c r="AW451" s="1">
        <f t="shared" si="323"/>
        <v>10140</v>
      </c>
      <c r="AX451" s="1">
        <f t="shared" si="324"/>
        <v>90</v>
      </c>
      <c r="AY451" s="1">
        <f t="shared" si="325"/>
        <v>51</v>
      </c>
      <c r="AZ451" s="1" t="str">
        <f t="shared" si="340"/>
        <v>227.5</v>
      </c>
      <c r="BA451" s="1">
        <f t="shared" si="326"/>
        <v>11602.5</v>
      </c>
      <c r="BB451" s="1">
        <f t="shared" si="327"/>
        <v>21742.5</v>
      </c>
      <c r="BC451" s="1">
        <f t="shared" si="328"/>
        <v>160</v>
      </c>
      <c r="BE451" s="1" t="str">
        <f t="shared" si="329"/>
        <v>520</v>
      </c>
      <c r="BI451" s="1">
        <f t="shared" si="330"/>
        <v>39834.1</v>
      </c>
      <c r="BJ451" s="1">
        <f t="shared" si="331"/>
        <v>40327.648</v>
      </c>
      <c r="BK451" s="1">
        <f t="shared" si="332"/>
        <v>40614.688</v>
      </c>
      <c r="BM451" s="1" t="e">
        <f>BI451*#REF!*BL451/1000</f>
        <v>#REF!</v>
      </c>
      <c r="BN451" s="1" t="e">
        <f>BJ451*#REF!*BL451/1000</f>
        <v>#REF!</v>
      </c>
      <c r="BO451" s="1" t="e">
        <f>BK451*#REF!*BL451/1000</f>
        <v>#REF!</v>
      </c>
      <c r="BR451" s="1">
        <f t="shared" si="333"/>
        <v>0</v>
      </c>
      <c r="BS451" s="1">
        <f t="shared" si="334"/>
        <v>0</v>
      </c>
      <c r="BT451" s="1">
        <f t="shared" si="335"/>
        <v>0</v>
      </c>
    </row>
    <row r="452" ht="14.25" customHeight="1" spans="1:72">
      <c r="A452" s="1">
        <v>449</v>
      </c>
      <c r="B452" s="8" t="s">
        <v>94</v>
      </c>
      <c r="D452" s="1">
        <v>11560</v>
      </c>
      <c r="F452" s="1">
        <v>90</v>
      </c>
      <c r="G452" s="1">
        <v>52</v>
      </c>
      <c r="H452" s="1">
        <v>90</v>
      </c>
      <c r="I452" s="1">
        <v>51</v>
      </c>
      <c r="J452" s="1">
        <v>160</v>
      </c>
      <c r="K452" s="1">
        <f t="shared" si="344"/>
        <v>21742.5</v>
      </c>
      <c r="L452" s="1">
        <f t="shared" si="345"/>
        <v>40054.1</v>
      </c>
      <c r="M452" s="1">
        <f t="shared" si="346"/>
        <v>40547.648</v>
      </c>
      <c r="N452" s="1">
        <f t="shared" si="347"/>
        <v>40834.688</v>
      </c>
      <c r="O452" s="1">
        <f t="shared" si="341"/>
        <v>13860</v>
      </c>
      <c r="P452" s="1">
        <v>2900</v>
      </c>
      <c r="Q452" s="1">
        <v>2400</v>
      </c>
      <c r="R452" s="11" t="s">
        <v>90</v>
      </c>
      <c r="S452" s="13">
        <v>3458</v>
      </c>
      <c r="T452" s="13">
        <v>2867</v>
      </c>
      <c r="U452" s="13">
        <v>2652</v>
      </c>
      <c r="V452" s="14">
        <f t="shared" si="266"/>
        <v>8977</v>
      </c>
      <c r="W452" s="13">
        <f>1730*2</f>
        <v>3460</v>
      </c>
      <c r="X452" s="13">
        <f>380/2</f>
        <v>190</v>
      </c>
      <c r="Y452" s="13">
        <v>247</v>
      </c>
      <c r="Z452" s="13">
        <v>80</v>
      </c>
      <c r="AA452" s="11">
        <f t="shared" si="342"/>
        <v>11560</v>
      </c>
      <c r="AB452" s="12">
        <f t="shared" si="336"/>
        <v>2430.3</v>
      </c>
      <c r="AC452" s="18">
        <f t="shared" si="348"/>
        <v>17791.6</v>
      </c>
      <c r="AD452" s="17">
        <f t="shared" ref="AD452:AD497" si="349">V452+AB452*2+W452+Y452*2+AS452</f>
        <v>18285.148</v>
      </c>
      <c r="AE452" s="17">
        <f t="shared" ref="AE452:AE497" si="350">V452+AB452*2+W452+Y452*2+AR452</f>
        <v>18572.188</v>
      </c>
      <c r="AF452" s="19">
        <v>55</v>
      </c>
      <c r="AG452" s="13">
        <v>24</v>
      </c>
      <c r="AH452" s="13">
        <v>25</v>
      </c>
      <c r="AI452" s="13">
        <v>8</v>
      </c>
      <c r="AJ452" s="21">
        <v>50</v>
      </c>
      <c r="AK452" s="21">
        <v>4</v>
      </c>
      <c r="AL452" s="21">
        <v>2.5</v>
      </c>
      <c r="AM452" s="21">
        <v>4.2</v>
      </c>
      <c r="AN452" s="13">
        <v>3.4</v>
      </c>
      <c r="AO452" s="13">
        <v>5</v>
      </c>
      <c r="AP452" s="13">
        <v>35</v>
      </c>
      <c r="AQ452" s="11">
        <f t="shared" si="343"/>
        <v>11560</v>
      </c>
      <c r="AR452" s="13">
        <f t="shared" si="337"/>
        <v>780.588</v>
      </c>
      <c r="AS452" s="13">
        <f t="shared" si="338"/>
        <v>493.548</v>
      </c>
      <c r="AT452" s="1">
        <f t="shared" ref="AT452:AT497" si="351">F452</f>
        <v>90</v>
      </c>
      <c r="AU452" s="1">
        <f t="shared" ref="AU452:AU497" si="352">G452</f>
        <v>52</v>
      </c>
      <c r="AV452" s="1" t="str">
        <f t="shared" si="339"/>
        <v>195</v>
      </c>
      <c r="AW452" s="1">
        <f t="shared" ref="AW452:AW497" si="353">AU452*AV452</f>
        <v>10140</v>
      </c>
      <c r="AX452" s="1">
        <f t="shared" ref="AX452:AX497" si="354">H452</f>
        <v>90</v>
      </c>
      <c r="AY452" s="1">
        <f t="shared" ref="AY452:AY497" si="355">I452</f>
        <v>51</v>
      </c>
      <c r="AZ452" s="1" t="str">
        <f t="shared" si="340"/>
        <v>227.5</v>
      </c>
      <c r="BA452" s="1">
        <f t="shared" ref="BA452:BA497" si="356">AZ452*AY452</f>
        <v>11602.5</v>
      </c>
      <c r="BB452" s="1">
        <f t="shared" ref="BB452:BB497" si="357">BA452+AW452</f>
        <v>21742.5</v>
      </c>
      <c r="BC452" s="1">
        <f t="shared" ref="BC452:BC497" si="358">J452</f>
        <v>160</v>
      </c>
      <c r="BE452" s="1" t="str">
        <f t="shared" ref="BE452:BE497" si="359">IF(BC452=2.5,"92",IF(BC452=10,"147",IF(BC452=25,"182",IF(BC452=63,"320",IF(BC452=107,"491",IF(BC452=160,"520",IF(BC452=200,"600")))))))</f>
        <v>520</v>
      </c>
      <c r="BI452" s="1">
        <f t="shared" ref="BI452:BI497" si="360">BE452+BB452+AC452</f>
        <v>40054.1</v>
      </c>
      <c r="BJ452" s="1">
        <f t="shared" ref="BJ452:BJ497" si="361">BE452+BB452+AD452</f>
        <v>40547.648</v>
      </c>
      <c r="BK452" s="1">
        <f t="shared" ref="BK452:BK497" si="362">BE452+BB452+AE452</f>
        <v>40834.688</v>
      </c>
      <c r="BM452" s="1" t="e">
        <f>BI452*#REF!*BL452/1000</f>
        <v>#REF!</v>
      </c>
      <c r="BN452" s="1" t="e">
        <f>BJ452*#REF!*BL452/1000</f>
        <v>#REF!</v>
      </c>
      <c r="BO452" s="1" t="e">
        <f>BK452*#REF!*BL452/1000</f>
        <v>#REF!</v>
      </c>
      <c r="BR452" s="1">
        <f t="shared" ref="BR452:BR497" si="363">BI452*BP452*BQ452/1000</f>
        <v>0</v>
      </c>
      <c r="BS452" s="1">
        <f t="shared" ref="BS452:BS497" si="364">BJ452*BP452*BQ452/1000</f>
        <v>0</v>
      </c>
      <c r="BT452" s="1">
        <f t="shared" ref="BT452:BT497" si="365">BK452*BP452*BQ452/1000</f>
        <v>0</v>
      </c>
    </row>
    <row r="453" ht="14.25" customHeight="1" spans="1:72">
      <c r="A453" s="1">
        <v>450</v>
      </c>
      <c r="B453" s="8" t="s">
        <v>94</v>
      </c>
      <c r="D453" s="1">
        <v>11560</v>
      </c>
      <c r="F453" s="1">
        <v>90</v>
      </c>
      <c r="G453" s="1">
        <v>52</v>
      </c>
      <c r="H453" s="1">
        <v>90</v>
      </c>
      <c r="I453" s="1">
        <v>51</v>
      </c>
      <c r="J453" s="1">
        <v>63</v>
      </c>
      <c r="K453" s="1">
        <f t="shared" si="344"/>
        <v>21742.5</v>
      </c>
      <c r="L453" s="1">
        <f t="shared" si="345"/>
        <v>40724.5</v>
      </c>
      <c r="M453" s="1">
        <f t="shared" si="346"/>
        <v>41218.048</v>
      </c>
      <c r="N453" s="1">
        <f t="shared" si="347"/>
        <v>41505.088</v>
      </c>
      <c r="O453" s="1">
        <f t="shared" si="341"/>
        <v>13860</v>
      </c>
      <c r="P453" s="1">
        <v>2900</v>
      </c>
      <c r="Q453" s="1">
        <v>2400</v>
      </c>
      <c r="R453" s="11" t="s">
        <v>83</v>
      </c>
      <c r="S453" s="13">
        <v>4003</v>
      </c>
      <c r="T453" s="13">
        <v>3330</v>
      </c>
      <c r="U453" s="13">
        <v>2927</v>
      </c>
      <c r="V453" s="14">
        <f t="shared" si="266"/>
        <v>10260</v>
      </c>
      <c r="W453" s="13">
        <v>2800</v>
      </c>
      <c r="X453" s="13">
        <v>200</v>
      </c>
      <c r="Y453" s="13">
        <v>247</v>
      </c>
      <c r="Z453" s="13">
        <v>80</v>
      </c>
      <c r="AA453" s="11">
        <f t="shared" si="342"/>
        <v>11560</v>
      </c>
      <c r="AB453" s="12">
        <f t="shared" ref="AB453:AB497" si="366">AA453*X453/1000+Z453+810/1000*X453</f>
        <v>2554</v>
      </c>
      <c r="AC453" s="18">
        <f t="shared" si="348"/>
        <v>18662</v>
      </c>
      <c r="AD453" s="17">
        <f t="shared" si="349"/>
        <v>19155.548</v>
      </c>
      <c r="AE453" s="17">
        <f t="shared" si="350"/>
        <v>19442.588</v>
      </c>
      <c r="AF453" s="19">
        <v>55</v>
      </c>
      <c r="AG453" s="13">
        <v>24</v>
      </c>
      <c r="AH453" s="13">
        <v>25</v>
      </c>
      <c r="AI453" s="13">
        <v>8</v>
      </c>
      <c r="AJ453" s="21">
        <v>50</v>
      </c>
      <c r="AK453" s="21">
        <v>4</v>
      </c>
      <c r="AL453" s="21">
        <v>2.5</v>
      </c>
      <c r="AM453" s="21">
        <v>4.2</v>
      </c>
      <c r="AN453" s="13">
        <v>3.4</v>
      </c>
      <c r="AO453" s="13">
        <v>5</v>
      </c>
      <c r="AP453" s="13">
        <v>35</v>
      </c>
      <c r="AQ453" s="11">
        <f t="shared" si="343"/>
        <v>11560</v>
      </c>
      <c r="AR453" s="13">
        <f t="shared" ref="AR453:AR497" si="367">(AQ453+1600)/1000*AN453*2+AF453+AG453+AH453+AI453+AJ453+AK453+AL453+AM453+AO453+AP453+(AQ453+400)/1000*10*4</f>
        <v>780.588</v>
      </c>
      <c r="AS453" s="13">
        <f t="shared" ref="AS453:AS497" si="368">(AQ453+1600)/1000*AN453*2+AF453+AG453+AH453+AI453+AJ453+AK453+AL453+AM453+AO453+AP453+(AQ453+400)/1000*4*4</f>
        <v>493.548</v>
      </c>
      <c r="AT453" s="1">
        <f t="shared" si="351"/>
        <v>90</v>
      </c>
      <c r="AU453" s="1">
        <f t="shared" si="352"/>
        <v>52</v>
      </c>
      <c r="AV453" s="1" t="str">
        <f t="shared" ref="AV453:AV497" si="369">IF(AT453=85,"172",IF(AT453=95,"202",IF(AT453=90,"195",IF(AT453=100,"205"))))</f>
        <v>195</v>
      </c>
      <c r="AW453" s="1">
        <f t="shared" si="353"/>
        <v>10140</v>
      </c>
      <c r="AX453" s="1">
        <f t="shared" si="354"/>
        <v>90</v>
      </c>
      <c r="AY453" s="1">
        <f t="shared" si="355"/>
        <v>51</v>
      </c>
      <c r="AZ453" s="1" t="str">
        <f t="shared" ref="AZ453:AZ497" si="370">IF(AX453=80,"218",IF(AX453=85,"202.5",IF(AX453=90,"227.5")))</f>
        <v>227.5</v>
      </c>
      <c r="BA453" s="1">
        <f t="shared" si="356"/>
        <v>11602.5</v>
      </c>
      <c r="BB453" s="1">
        <f t="shared" si="357"/>
        <v>21742.5</v>
      </c>
      <c r="BC453" s="1">
        <f t="shared" si="358"/>
        <v>63</v>
      </c>
      <c r="BE453" s="1" t="str">
        <f t="shared" si="359"/>
        <v>320</v>
      </c>
      <c r="BI453" s="1">
        <f t="shared" si="360"/>
        <v>40724.5</v>
      </c>
      <c r="BJ453" s="1">
        <f t="shared" si="361"/>
        <v>41218.048</v>
      </c>
      <c r="BK453" s="1">
        <f t="shared" si="362"/>
        <v>41505.088</v>
      </c>
      <c r="BM453" s="1" t="e">
        <f>BI453*#REF!*BL453/1000</f>
        <v>#REF!</v>
      </c>
      <c r="BN453" s="1" t="e">
        <f>BJ453*#REF!*BL453/1000</f>
        <v>#REF!</v>
      </c>
      <c r="BO453" s="1" t="e">
        <f>BK453*#REF!*BL453/1000</f>
        <v>#REF!</v>
      </c>
      <c r="BR453" s="1">
        <f t="shared" si="363"/>
        <v>0</v>
      </c>
      <c r="BS453" s="1">
        <f t="shared" si="364"/>
        <v>0</v>
      </c>
      <c r="BT453" s="1">
        <f t="shared" si="365"/>
        <v>0</v>
      </c>
    </row>
    <row r="454" ht="14.25" customHeight="1" spans="1:72">
      <c r="A454" s="1">
        <v>451</v>
      </c>
      <c r="B454" s="8" t="s">
        <v>94</v>
      </c>
      <c r="D454" s="1">
        <v>11560</v>
      </c>
      <c r="F454" s="1">
        <v>90</v>
      </c>
      <c r="G454" s="1">
        <v>52</v>
      </c>
      <c r="H454" s="1">
        <v>90</v>
      </c>
      <c r="I454" s="1">
        <v>51</v>
      </c>
      <c r="J454" s="1">
        <v>160</v>
      </c>
      <c r="K454" s="1">
        <f t="shared" si="344"/>
        <v>21742.5</v>
      </c>
      <c r="L454" s="1">
        <f t="shared" si="345"/>
        <v>42492.5</v>
      </c>
      <c r="M454" s="1">
        <f t="shared" si="346"/>
        <v>42986.048</v>
      </c>
      <c r="N454" s="1">
        <f t="shared" si="347"/>
        <v>43273.088</v>
      </c>
      <c r="O454" s="1">
        <f t="shared" si="341"/>
        <v>13860</v>
      </c>
      <c r="P454" s="1">
        <v>2900</v>
      </c>
      <c r="Q454" s="1">
        <v>2400</v>
      </c>
      <c r="R454" s="11" t="s">
        <v>87</v>
      </c>
      <c r="S454" s="13">
        <v>4003</v>
      </c>
      <c r="T454" s="13">
        <v>3330</v>
      </c>
      <c r="U454" s="13">
        <v>2927</v>
      </c>
      <c r="V454" s="14">
        <f t="shared" si="266"/>
        <v>10260</v>
      </c>
      <c r="W454" s="13">
        <f>2184*2</f>
        <v>4368</v>
      </c>
      <c r="X454" s="13">
        <v>200</v>
      </c>
      <c r="Y454" s="13">
        <v>247</v>
      </c>
      <c r="Z454" s="13">
        <v>80</v>
      </c>
      <c r="AA454" s="11">
        <f t="shared" si="342"/>
        <v>11560</v>
      </c>
      <c r="AB454" s="12">
        <f t="shared" si="366"/>
        <v>2554</v>
      </c>
      <c r="AC454" s="18">
        <f t="shared" si="348"/>
        <v>20230</v>
      </c>
      <c r="AD454" s="17">
        <f t="shared" si="349"/>
        <v>20723.548</v>
      </c>
      <c r="AE454" s="17">
        <f t="shared" si="350"/>
        <v>21010.588</v>
      </c>
      <c r="AF454" s="19">
        <v>55</v>
      </c>
      <c r="AG454" s="13">
        <v>24</v>
      </c>
      <c r="AH454" s="13">
        <v>25</v>
      </c>
      <c r="AI454" s="13">
        <v>8</v>
      </c>
      <c r="AJ454" s="21">
        <v>50</v>
      </c>
      <c r="AK454" s="21">
        <v>4</v>
      </c>
      <c r="AL454" s="21">
        <v>2.5</v>
      </c>
      <c r="AM454" s="21">
        <v>4.2</v>
      </c>
      <c r="AN454" s="13">
        <v>3.4</v>
      </c>
      <c r="AO454" s="13">
        <v>5</v>
      </c>
      <c r="AP454" s="13">
        <v>35</v>
      </c>
      <c r="AQ454" s="11">
        <f t="shared" si="343"/>
        <v>11560</v>
      </c>
      <c r="AR454" s="13">
        <f t="shared" si="367"/>
        <v>780.588</v>
      </c>
      <c r="AS454" s="13">
        <f t="shared" si="368"/>
        <v>493.548</v>
      </c>
      <c r="AT454" s="1">
        <f t="shared" si="351"/>
        <v>90</v>
      </c>
      <c r="AU454" s="1">
        <f t="shared" si="352"/>
        <v>52</v>
      </c>
      <c r="AV454" s="1" t="str">
        <f t="shared" si="369"/>
        <v>195</v>
      </c>
      <c r="AW454" s="1">
        <f t="shared" si="353"/>
        <v>10140</v>
      </c>
      <c r="AX454" s="1">
        <f t="shared" si="354"/>
        <v>90</v>
      </c>
      <c r="AY454" s="1">
        <f t="shared" si="355"/>
        <v>51</v>
      </c>
      <c r="AZ454" s="1" t="str">
        <f t="shared" si="370"/>
        <v>227.5</v>
      </c>
      <c r="BA454" s="1">
        <f t="shared" si="356"/>
        <v>11602.5</v>
      </c>
      <c r="BB454" s="1">
        <f t="shared" si="357"/>
        <v>21742.5</v>
      </c>
      <c r="BC454" s="1">
        <f t="shared" si="358"/>
        <v>160</v>
      </c>
      <c r="BE454" s="1" t="str">
        <f t="shared" si="359"/>
        <v>520</v>
      </c>
      <c r="BI454" s="1">
        <f t="shared" si="360"/>
        <v>42492.5</v>
      </c>
      <c r="BJ454" s="1">
        <f t="shared" si="361"/>
        <v>42986.048</v>
      </c>
      <c r="BK454" s="1">
        <f t="shared" si="362"/>
        <v>43273.088</v>
      </c>
      <c r="BM454" s="1" t="e">
        <f>BI454*#REF!*BL454/1000</f>
        <v>#REF!</v>
      </c>
      <c r="BN454" s="1" t="e">
        <f>BJ454*#REF!*BL454/1000</f>
        <v>#REF!</v>
      </c>
      <c r="BO454" s="1" t="e">
        <f>BK454*#REF!*BL454/1000</f>
        <v>#REF!</v>
      </c>
      <c r="BR454" s="1">
        <f t="shared" si="363"/>
        <v>0</v>
      </c>
      <c r="BS454" s="1">
        <f t="shared" si="364"/>
        <v>0</v>
      </c>
      <c r="BT454" s="1">
        <f t="shared" si="365"/>
        <v>0</v>
      </c>
    </row>
    <row r="455" ht="14.25" customHeight="1" spans="1:72">
      <c r="A455" s="1">
        <v>452</v>
      </c>
      <c r="B455" s="8" t="s">
        <v>94</v>
      </c>
      <c r="D455" s="1">
        <v>11560</v>
      </c>
      <c r="F455" s="1">
        <v>90</v>
      </c>
      <c r="G455" s="1">
        <v>52</v>
      </c>
      <c r="H455" s="1">
        <v>90</v>
      </c>
      <c r="I455" s="1">
        <v>51</v>
      </c>
      <c r="J455" s="1">
        <v>160</v>
      </c>
      <c r="K455" s="1">
        <f t="shared" si="344"/>
        <v>21742.5</v>
      </c>
      <c r="L455" s="1">
        <f t="shared" si="345"/>
        <v>42844.5</v>
      </c>
      <c r="M455" s="1">
        <f t="shared" si="346"/>
        <v>43338.048</v>
      </c>
      <c r="N455" s="1">
        <f t="shared" si="347"/>
        <v>43625.088</v>
      </c>
      <c r="O455" s="1">
        <f t="shared" si="341"/>
        <v>13860</v>
      </c>
      <c r="P455" s="1">
        <v>2900</v>
      </c>
      <c r="Q455" s="1">
        <v>2400</v>
      </c>
      <c r="R455" s="11" t="s">
        <v>82</v>
      </c>
      <c r="S455" s="13">
        <v>4003</v>
      </c>
      <c r="T455" s="13">
        <v>3330</v>
      </c>
      <c r="U455" s="13">
        <v>2927</v>
      </c>
      <c r="V455" s="14">
        <f t="shared" si="266"/>
        <v>10260</v>
      </c>
      <c r="W455" s="13">
        <f>2360*2</f>
        <v>4720</v>
      </c>
      <c r="X455" s="13">
        <v>200</v>
      </c>
      <c r="Y455" s="13">
        <v>247</v>
      </c>
      <c r="Z455" s="13">
        <v>80</v>
      </c>
      <c r="AA455" s="11">
        <f t="shared" si="342"/>
        <v>11560</v>
      </c>
      <c r="AB455" s="12">
        <f t="shared" si="366"/>
        <v>2554</v>
      </c>
      <c r="AC455" s="18">
        <f t="shared" si="348"/>
        <v>20582</v>
      </c>
      <c r="AD455" s="17">
        <f t="shared" si="349"/>
        <v>21075.548</v>
      </c>
      <c r="AE455" s="17">
        <f t="shared" si="350"/>
        <v>21362.588</v>
      </c>
      <c r="AF455" s="19">
        <v>55</v>
      </c>
      <c r="AG455" s="13">
        <v>24</v>
      </c>
      <c r="AH455" s="13">
        <v>25</v>
      </c>
      <c r="AI455" s="13">
        <v>8</v>
      </c>
      <c r="AJ455" s="21">
        <v>50</v>
      </c>
      <c r="AK455" s="21">
        <v>4</v>
      </c>
      <c r="AL455" s="21">
        <v>2.5</v>
      </c>
      <c r="AM455" s="21">
        <v>4.2</v>
      </c>
      <c r="AN455" s="13">
        <v>3.4</v>
      </c>
      <c r="AO455" s="13">
        <v>5</v>
      </c>
      <c r="AP455" s="13">
        <v>35</v>
      </c>
      <c r="AQ455" s="11">
        <f t="shared" si="343"/>
        <v>11560</v>
      </c>
      <c r="AR455" s="13">
        <f t="shared" si="367"/>
        <v>780.588</v>
      </c>
      <c r="AS455" s="13">
        <f t="shared" si="368"/>
        <v>493.548</v>
      </c>
      <c r="AT455" s="1">
        <f t="shared" si="351"/>
        <v>90</v>
      </c>
      <c r="AU455" s="1">
        <f t="shared" si="352"/>
        <v>52</v>
      </c>
      <c r="AV455" s="1" t="str">
        <f t="shared" si="369"/>
        <v>195</v>
      </c>
      <c r="AW455" s="1">
        <f t="shared" si="353"/>
        <v>10140</v>
      </c>
      <c r="AX455" s="1">
        <f t="shared" si="354"/>
        <v>90</v>
      </c>
      <c r="AY455" s="1">
        <f t="shared" si="355"/>
        <v>51</v>
      </c>
      <c r="AZ455" s="1" t="str">
        <f t="shared" si="370"/>
        <v>227.5</v>
      </c>
      <c r="BA455" s="1">
        <f t="shared" si="356"/>
        <v>11602.5</v>
      </c>
      <c r="BB455" s="1">
        <f t="shared" si="357"/>
        <v>21742.5</v>
      </c>
      <c r="BC455" s="1">
        <f t="shared" si="358"/>
        <v>160</v>
      </c>
      <c r="BE455" s="1" t="str">
        <f t="shared" si="359"/>
        <v>520</v>
      </c>
      <c r="BI455" s="1">
        <f t="shared" si="360"/>
        <v>42844.5</v>
      </c>
      <c r="BJ455" s="1">
        <f t="shared" si="361"/>
        <v>43338.048</v>
      </c>
      <c r="BK455" s="1">
        <f t="shared" si="362"/>
        <v>43625.088</v>
      </c>
      <c r="BM455" s="1" t="e">
        <f>BI455*#REF!*BL455/1000</f>
        <v>#REF!</v>
      </c>
      <c r="BN455" s="1" t="e">
        <f>BJ455*#REF!*BL455/1000</f>
        <v>#REF!</v>
      </c>
      <c r="BO455" s="1" t="e">
        <f>BK455*#REF!*BL455/1000</f>
        <v>#REF!</v>
      </c>
      <c r="BR455" s="1">
        <f t="shared" si="363"/>
        <v>0</v>
      </c>
      <c r="BS455" s="1">
        <f t="shared" si="364"/>
        <v>0</v>
      </c>
      <c r="BT455" s="1">
        <f t="shared" si="365"/>
        <v>0</v>
      </c>
    </row>
    <row r="456" ht="14.25" customHeight="1" spans="1:72">
      <c r="A456" s="1">
        <v>453</v>
      </c>
      <c r="B456" s="8" t="s">
        <v>94</v>
      </c>
      <c r="D456" s="1">
        <v>11560</v>
      </c>
      <c r="F456" s="1">
        <v>90</v>
      </c>
      <c r="G456" s="1">
        <v>52</v>
      </c>
      <c r="H456" s="1">
        <v>90</v>
      </c>
      <c r="I456" s="1">
        <v>51</v>
      </c>
      <c r="J456" s="1">
        <v>63</v>
      </c>
      <c r="K456" s="1">
        <f t="shared" si="344"/>
        <v>21742.5</v>
      </c>
      <c r="L456" s="1">
        <f t="shared" si="345"/>
        <v>45819.42</v>
      </c>
      <c r="M456" s="1">
        <f t="shared" si="346"/>
        <v>46312.968</v>
      </c>
      <c r="N456" s="1">
        <f t="shared" si="347"/>
        <v>46600.008</v>
      </c>
      <c r="O456" s="1">
        <f t="shared" si="341"/>
        <v>13860</v>
      </c>
      <c r="P456" s="1">
        <v>2900</v>
      </c>
      <c r="Q456" s="1">
        <v>2400</v>
      </c>
      <c r="R456" s="11" t="s">
        <v>95</v>
      </c>
      <c r="S456" s="13">
        <v>4870</v>
      </c>
      <c r="T456" s="13">
        <v>4700</v>
      </c>
      <c r="U456" s="13">
        <v>2927</v>
      </c>
      <c r="V456" s="14">
        <f t="shared" si="266"/>
        <v>12497</v>
      </c>
      <c r="W456" s="13">
        <f>2730*2</f>
        <v>5460</v>
      </c>
      <c r="X456" s="13">
        <v>208</v>
      </c>
      <c r="Y456" s="13">
        <v>247</v>
      </c>
      <c r="Z456" s="13">
        <v>80</v>
      </c>
      <c r="AA456" s="11">
        <f t="shared" si="342"/>
        <v>11560</v>
      </c>
      <c r="AB456" s="12">
        <f t="shared" si="366"/>
        <v>2652.96</v>
      </c>
      <c r="AC456" s="18">
        <f t="shared" si="348"/>
        <v>23756.92</v>
      </c>
      <c r="AD456" s="17">
        <f t="shared" si="349"/>
        <v>24250.468</v>
      </c>
      <c r="AE456" s="17">
        <f t="shared" si="350"/>
        <v>24537.508</v>
      </c>
      <c r="AF456" s="19">
        <v>55</v>
      </c>
      <c r="AG456" s="13">
        <v>24</v>
      </c>
      <c r="AH456" s="13">
        <v>25</v>
      </c>
      <c r="AI456" s="13">
        <v>8</v>
      </c>
      <c r="AJ456" s="21">
        <v>50</v>
      </c>
      <c r="AK456" s="21">
        <v>4</v>
      </c>
      <c r="AL456" s="21">
        <v>2.5</v>
      </c>
      <c r="AM456" s="21">
        <v>4.2</v>
      </c>
      <c r="AN456" s="13">
        <v>3.4</v>
      </c>
      <c r="AO456" s="13">
        <v>5</v>
      </c>
      <c r="AP456" s="13">
        <v>35</v>
      </c>
      <c r="AQ456" s="11">
        <f t="shared" si="343"/>
        <v>11560</v>
      </c>
      <c r="AR456" s="13">
        <f t="shared" si="367"/>
        <v>780.588</v>
      </c>
      <c r="AS456" s="13">
        <f t="shared" si="368"/>
        <v>493.548</v>
      </c>
      <c r="AT456" s="1">
        <f t="shared" si="351"/>
        <v>90</v>
      </c>
      <c r="AU456" s="1">
        <f t="shared" si="352"/>
        <v>52</v>
      </c>
      <c r="AV456" s="1" t="str">
        <f t="shared" si="369"/>
        <v>195</v>
      </c>
      <c r="AW456" s="1">
        <f t="shared" si="353"/>
        <v>10140</v>
      </c>
      <c r="AX456" s="1">
        <f t="shared" si="354"/>
        <v>90</v>
      </c>
      <c r="AY456" s="1">
        <f t="shared" si="355"/>
        <v>51</v>
      </c>
      <c r="AZ456" s="1" t="str">
        <f t="shared" si="370"/>
        <v>227.5</v>
      </c>
      <c r="BA456" s="1">
        <f t="shared" si="356"/>
        <v>11602.5</v>
      </c>
      <c r="BB456" s="1">
        <f t="shared" si="357"/>
        <v>21742.5</v>
      </c>
      <c r="BC456" s="1">
        <f t="shared" si="358"/>
        <v>63</v>
      </c>
      <c r="BE456" s="1" t="str">
        <f t="shared" si="359"/>
        <v>320</v>
      </c>
      <c r="BI456" s="1">
        <f t="shared" si="360"/>
        <v>45819.42</v>
      </c>
      <c r="BJ456" s="1">
        <f t="shared" si="361"/>
        <v>46312.968</v>
      </c>
      <c r="BK456" s="1">
        <f t="shared" si="362"/>
        <v>46600.008</v>
      </c>
      <c r="BM456" s="1" t="e">
        <f>BI456*#REF!*BL456/1000</f>
        <v>#REF!</v>
      </c>
      <c r="BN456" s="1" t="e">
        <f>BJ456*#REF!*BL456/1000</f>
        <v>#REF!</v>
      </c>
      <c r="BO456" s="1" t="e">
        <f>BK456*#REF!*BL456/1000</f>
        <v>#REF!</v>
      </c>
      <c r="BR456" s="1">
        <f t="shared" si="363"/>
        <v>0</v>
      </c>
      <c r="BS456" s="1">
        <f t="shared" si="364"/>
        <v>0</v>
      </c>
      <c r="BT456" s="1">
        <f t="shared" si="365"/>
        <v>0</v>
      </c>
    </row>
    <row r="457" ht="14.25" customHeight="1" spans="1:72">
      <c r="A457" s="1">
        <v>454</v>
      </c>
      <c r="B457" s="8" t="s">
        <v>94</v>
      </c>
      <c r="D457" s="1">
        <v>11560</v>
      </c>
      <c r="F457" s="1">
        <v>90</v>
      </c>
      <c r="G457" s="1">
        <v>52</v>
      </c>
      <c r="H457" s="1">
        <v>90</v>
      </c>
      <c r="I457" s="1">
        <v>51</v>
      </c>
      <c r="J457" s="1">
        <v>160</v>
      </c>
      <c r="K457" s="1">
        <f t="shared" si="344"/>
        <v>21742.5</v>
      </c>
      <c r="L457" s="1">
        <f t="shared" si="345"/>
        <v>48423.42</v>
      </c>
      <c r="M457" s="1">
        <f t="shared" si="346"/>
        <v>48916.968</v>
      </c>
      <c r="N457" s="1">
        <f t="shared" si="347"/>
        <v>49204.008</v>
      </c>
      <c r="O457" s="1">
        <f t="shared" si="341"/>
        <v>13860</v>
      </c>
      <c r="P457" s="1">
        <v>2900</v>
      </c>
      <c r="Q457" s="1">
        <v>2400</v>
      </c>
      <c r="R457" s="11" t="s">
        <v>96</v>
      </c>
      <c r="S457" s="13">
        <v>4870</v>
      </c>
      <c r="T457" s="13">
        <v>4700</v>
      </c>
      <c r="U457" s="13">
        <v>2927</v>
      </c>
      <c r="V457" s="14">
        <f t="shared" si="266"/>
        <v>12497</v>
      </c>
      <c r="W457" s="13">
        <f>3932*2</f>
        <v>7864</v>
      </c>
      <c r="X457" s="13">
        <v>208</v>
      </c>
      <c r="Y457" s="13">
        <v>247</v>
      </c>
      <c r="Z457" s="13">
        <v>80</v>
      </c>
      <c r="AA457" s="11">
        <f t="shared" si="342"/>
        <v>11560</v>
      </c>
      <c r="AB457" s="12">
        <f t="shared" si="366"/>
        <v>2652.96</v>
      </c>
      <c r="AC457" s="18">
        <f t="shared" si="348"/>
        <v>26160.92</v>
      </c>
      <c r="AD457" s="17">
        <f t="shared" si="349"/>
        <v>26654.468</v>
      </c>
      <c r="AE457" s="17">
        <f t="shared" si="350"/>
        <v>26941.508</v>
      </c>
      <c r="AF457" s="19">
        <v>55</v>
      </c>
      <c r="AG457" s="13">
        <v>24</v>
      </c>
      <c r="AH457" s="13">
        <v>25</v>
      </c>
      <c r="AI457" s="13">
        <v>8</v>
      </c>
      <c r="AJ457" s="21">
        <v>50</v>
      </c>
      <c r="AK457" s="21">
        <v>4</v>
      </c>
      <c r="AL457" s="21">
        <v>2.5</v>
      </c>
      <c r="AM457" s="21">
        <v>4.2</v>
      </c>
      <c r="AN457" s="13">
        <v>3.4</v>
      </c>
      <c r="AO457" s="13">
        <v>5</v>
      </c>
      <c r="AP457" s="13">
        <v>35</v>
      </c>
      <c r="AQ457" s="11">
        <f t="shared" si="343"/>
        <v>11560</v>
      </c>
      <c r="AR457" s="13">
        <f t="shared" si="367"/>
        <v>780.588</v>
      </c>
      <c r="AS457" s="13">
        <f t="shared" si="368"/>
        <v>493.548</v>
      </c>
      <c r="AT457" s="1">
        <f t="shared" si="351"/>
        <v>90</v>
      </c>
      <c r="AU457" s="1">
        <f t="shared" si="352"/>
        <v>52</v>
      </c>
      <c r="AV457" s="1" t="str">
        <f t="shared" si="369"/>
        <v>195</v>
      </c>
      <c r="AW457" s="1">
        <f t="shared" si="353"/>
        <v>10140</v>
      </c>
      <c r="AX457" s="1">
        <f t="shared" si="354"/>
        <v>90</v>
      </c>
      <c r="AY457" s="1">
        <f t="shared" si="355"/>
        <v>51</v>
      </c>
      <c r="AZ457" s="1" t="str">
        <f t="shared" si="370"/>
        <v>227.5</v>
      </c>
      <c r="BA457" s="1">
        <f t="shared" si="356"/>
        <v>11602.5</v>
      </c>
      <c r="BB457" s="1">
        <f t="shared" si="357"/>
        <v>21742.5</v>
      </c>
      <c r="BC457" s="1">
        <f t="shared" si="358"/>
        <v>160</v>
      </c>
      <c r="BE457" s="1" t="str">
        <f t="shared" si="359"/>
        <v>520</v>
      </c>
      <c r="BI457" s="1">
        <f t="shared" si="360"/>
        <v>48423.42</v>
      </c>
      <c r="BJ457" s="1">
        <f t="shared" si="361"/>
        <v>48916.968</v>
      </c>
      <c r="BK457" s="1">
        <f t="shared" si="362"/>
        <v>49204.008</v>
      </c>
      <c r="BM457" s="1" t="e">
        <f>BI457*#REF!*BL457/1000</f>
        <v>#REF!</v>
      </c>
      <c r="BN457" s="1" t="e">
        <f>BJ457*#REF!*BL457/1000</f>
        <v>#REF!</v>
      </c>
      <c r="BO457" s="1" t="e">
        <f>BK457*#REF!*BL457/1000</f>
        <v>#REF!</v>
      </c>
      <c r="BR457" s="1">
        <f t="shared" si="363"/>
        <v>0</v>
      </c>
      <c r="BS457" s="1">
        <f t="shared" si="364"/>
        <v>0</v>
      </c>
      <c r="BT457" s="1">
        <f t="shared" si="365"/>
        <v>0</v>
      </c>
    </row>
    <row r="458" spans="1:72">
      <c r="A458" s="1">
        <v>455</v>
      </c>
      <c r="B458" s="8" t="s">
        <v>94</v>
      </c>
      <c r="C458" s="1">
        <v>800</v>
      </c>
      <c r="D458" s="1">
        <v>12190</v>
      </c>
      <c r="F458" s="1">
        <v>90</v>
      </c>
      <c r="G458" s="1">
        <v>56</v>
      </c>
      <c r="H458" s="1">
        <v>90</v>
      </c>
      <c r="I458" s="1">
        <v>55</v>
      </c>
      <c r="J458" s="1">
        <v>63</v>
      </c>
      <c r="K458" s="1">
        <f t="shared" si="344"/>
        <v>23432.5</v>
      </c>
      <c r="L458" s="1">
        <f t="shared" si="345"/>
        <v>38635.5</v>
      </c>
      <c r="M458" s="1">
        <f t="shared" si="346"/>
        <v>39143.412</v>
      </c>
      <c r="N458" s="1">
        <f t="shared" si="347"/>
        <v>39445.572</v>
      </c>
      <c r="O458" s="1">
        <f t="shared" si="341"/>
        <v>14490</v>
      </c>
      <c r="P458" s="1">
        <v>2900</v>
      </c>
      <c r="Q458" s="1">
        <v>2400</v>
      </c>
      <c r="R458" s="11" t="s">
        <v>77</v>
      </c>
      <c r="S458" s="13">
        <v>2680</v>
      </c>
      <c r="T458" s="13">
        <v>2867</v>
      </c>
      <c r="U458" s="13">
        <v>2652</v>
      </c>
      <c r="V458" s="14">
        <f t="shared" si="266"/>
        <v>8199</v>
      </c>
      <c r="W458" s="13">
        <v>1480</v>
      </c>
      <c r="X458" s="13">
        <f>350/2</f>
        <v>175</v>
      </c>
      <c r="Y458" s="13">
        <v>247</v>
      </c>
      <c r="Z458" s="13">
        <v>80</v>
      </c>
      <c r="AA458" s="11">
        <f t="shared" si="342"/>
        <v>12190</v>
      </c>
      <c r="AB458" s="12">
        <f t="shared" si="366"/>
        <v>2355</v>
      </c>
      <c r="AC458" s="18">
        <f t="shared" si="348"/>
        <v>14883</v>
      </c>
      <c r="AD458" s="17">
        <f t="shared" si="349"/>
        <v>15390.912</v>
      </c>
      <c r="AE458" s="17">
        <f t="shared" si="350"/>
        <v>15693.072</v>
      </c>
      <c r="AF458" s="19">
        <v>55</v>
      </c>
      <c r="AG458" s="13">
        <v>24</v>
      </c>
      <c r="AH458" s="13">
        <v>25</v>
      </c>
      <c r="AI458" s="13">
        <v>8</v>
      </c>
      <c r="AJ458" s="21">
        <v>50</v>
      </c>
      <c r="AK458" s="21">
        <v>4</v>
      </c>
      <c r="AL458" s="21">
        <v>2.5</v>
      </c>
      <c r="AM458" s="21">
        <v>4.2</v>
      </c>
      <c r="AN458" s="13">
        <v>3.4</v>
      </c>
      <c r="AO458" s="13">
        <v>5</v>
      </c>
      <c r="AP458" s="13">
        <v>35</v>
      </c>
      <c r="AQ458" s="11">
        <f t="shared" si="343"/>
        <v>12190</v>
      </c>
      <c r="AR458" s="13">
        <f t="shared" si="367"/>
        <v>810.072</v>
      </c>
      <c r="AS458" s="13">
        <f t="shared" si="368"/>
        <v>507.912</v>
      </c>
      <c r="AT458" s="1">
        <f t="shared" si="351"/>
        <v>90</v>
      </c>
      <c r="AU458" s="1">
        <f t="shared" si="352"/>
        <v>56</v>
      </c>
      <c r="AV458" s="1" t="str">
        <f t="shared" si="369"/>
        <v>195</v>
      </c>
      <c r="AW458" s="1">
        <f t="shared" si="353"/>
        <v>10920</v>
      </c>
      <c r="AX458" s="1">
        <f t="shared" si="354"/>
        <v>90</v>
      </c>
      <c r="AY458" s="1">
        <f t="shared" si="355"/>
        <v>55</v>
      </c>
      <c r="AZ458" s="1" t="str">
        <f t="shared" si="370"/>
        <v>227.5</v>
      </c>
      <c r="BA458" s="1">
        <f t="shared" si="356"/>
        <v>12512.5</v>
      </c>
      <c r="BB458" s="1">
        <f t="shared" si="357"/>
        <v>23432.5</v>
      </c>
      <c r="BC458" s="1">
        <f t="shared" si="358"/>
        <v>63</v>
      </c>
      <c r="BE458" s="1" t="str">
        <f t="shared" si="359"/>
        <v>320</v>
      </c>
      <c r="BI458" s="1">
        <f t="shared" si="360"/>
        <v>38635.5</v>
      </c>
      <c r="BJ458" s="1">
        <f t="shared" si="361"/>
        <v>39143.412</v>
      </c>
      <c r="BK458" s="1">
        <f t="shared" si="362"/>
        <v>39445.572</v>
      </c>
      <c r="BM458" s="1" t="e">
        <f>BI458*#REF!*BL458/1000</f>
        <v>#REF!</v>
      </c>
      <c r="BN458" s="1" t="e">
        <f>BJ458*#REF!*BL458/1000</f>
        <v>#REF!</v>
      </c>
      <c r="BO458" s="1" t="e">
        <f>BK458*#REF!*BL458/1000</f>
        <v>#REF!</v>
      </c>
      <c r="BR458" s="1">
        <f t="shared" si="363"/>
        <v>0</v>
      </c>
      <c r="BS458" s="1">
        <f t="shared" si="364"/>
        <v>0</v>
      </c>
      <c r="BT458" s="1">
        <f t="shared" si="365"/>
        <v>0</v>
      </c>
    </row>
    <row r="459" spans="1:72">
      <c r="A459" s="1">
        <v>456</v>
      </c>
      <c r="B459" s="8" t="s">
        <v>94</v>
      </c>
      <c r="D459" s="1">
        <v>12190</v>
      </c>
      <c r="F459" s="1">
        <v>90</v>
      </c>
      <c r="G459" s="1">
        <v>56</v>
      </c>
      <c r="H459" s="1">
        <v>90</v>
      </c>
      <c r="I459" s="1">
        <v>55</v>
      </c>
      <c r="J459" s="1">
        <v>63</v>
      </c>
      <c r="K459" s="1">
        <f t="shared" si="344"/>
        <v>23432.5</v>
      </c>
      <c r="L459" s="1">
        <f t="shared" si="345"/>
        <v>40323.5</v>
      </c>
      <c r="M459" s="1">
        <f t="shared" si="346"/>
        <v>40831.412</v>
      </c>
      <c r="N459" s="1">
        <f t="shared" si="347"/>
        <v>41133.572</v>
      </c>
      <c r="O459" s="1">
        <f t="shared" si="341"/>
        <v>14490</v>
      </c>
      <c r="P459" s="1">
        <v>2900</v>
      </c>
      <c r="Q459" s="1">
        <v>2400</v>
      </c>
      <c r="R459" s="11" t="s">
        <v>78</v>
      </c>
      <c r="S459" s="13">
        <v>3458</v>
      </c>
      <c r="T459" s="13">
        <v>2867</v>
      </c>
      <c r="U459" s="13">
        <v>2652</v>
      </c>
      <c r="V459" s="14">
        <f t="shared" si="266"/>
        <v>8977</v>
      </c>
      <c r="W459" s="13">
        <v>2000</v>
      </c>
      <c r="X459" s="13">
        <f>380/2</f>
        <v>190</v>
      </c>
      <c r="Y459" s="13">
        <v>247</v>
      </c>
      <c r="Z459" s="13">
        <v>80</v>
      </c>
      <c r="AA459" s="11">
        <f t="shared" si="342"/>
        <v>12190</v>
      </c>
      <c r="AB459" s="12">
        <f t="shared" si="366"/>
        <v>2550</v>
      </c>
      <c r="AC459" s="18">
        <f t="shared" si="348"/>
        <v>16571</v>
      </c>
      <c r="AD459" s="17">
        <f t="shared" si="349"/>
        <v>17078.912</v>
      </c>
      <c r="AE459" s="17">
        <f t="shared" si="350"/>
        <v>17381.072</v>
      </c>
      <c r="AF459" s="19">
        <v>55</v>
      </c>
      <c r="AG459" s="13">
        <v>24</v>
      </c>
      <c r="AH459" s="13">
        <v>25</v>
      </c>
      <c r="AI459" s="13">
        <v>8</v>
      </c>
      <c r="AJ459" s="21">
        <v>50</v>
      </c>
      <c r="AK459" s="21">
        <v>4</v>
      </c>
      <c r="AL459" s="21">
        <v>2.5</v>
      </c>
      <c r="AM459" s="21">
        <v>4.2</v>
      </c>
      <c r="AN459" s="13">
        <v>3.4</v>
      </c>
      <c r="AO459" s="13">
        <v>5</v>
      </c>
      <c r="AP459" s="13">
        <v>35</v>
      </c>
      <c r="AQ459" s="11">
        <f t="shared" si="343"/>
        <v>12190</v>
      </c>
      <c r="AR459" s="13">
        <f t="shared" si="367"/>
        <v>810.072</v>
      </c>
      <c r="AS459" s="13">
        <f t="shared" si="368"/>
        <v>507.912</v>
      </c>
      <c r="AT459" s="1">
        <f t="shared" si="351"/>
        <v>90</v>
      </c>
      <c r="AU459" s="1">
        <f t="shared" si="352"/>
        <v>56</v>
      </c>
      <c r="AV459" s="1" t="str">
        <f t="shared" si="369"/>
        <v>195</v>
      </c>
      <c r="AW459" s="1">
        <f t="shared" si="353"/>
        <v>10920</v>
      </c>
      <c r="AX459" s="1">
        <f t="shared" si="354"/>
        <v>90</v>
      </c>
      <c r="AY459" s="1">
        <f t="shared" si="355"/>
        <v>55</v>
      </c>
      <c r="AZ459" s="1" t="str">
        <f t="shared" si="370"/>
        <v>227.5</v>
      </c>
      <c r="BA459" s="1">
        <f t="shared" si="356"/>
        <v>12512.5</v>
      </c>
      <c r="BB459" s="1">
        <f t="shared" si="357"/>
        <v>23432.5</v>
      </c>
      <c r="BC459" s="1">
        <f t="shared" si="358"/>
        <v>63</v>
      </c>
      <c r="BE459" s="1" t="str">
        <f t="shared" si="359"/>
        <v>320</v>
      </c>
      <c r="BI459" s="1">
        <f t="shared" si="360"/>
        <v>40323.5</v>
      </c>
      <c r="BJ459" s="1">
        <f t="shared" si="361"/>
        <v>40831.412</v>
      </c>
      <c r="BK459" s="1">
        <f t="shared" si="362"/>
        <v>41133.572</v>
      </c>
      <c r="BM459" s="1" t="e">
        <f>BI459*#REF!*BL459/1000</f>
        <v>#REF!</v>
      </c>
      <c r="BN459" s="1" t="e">
        <f>BJ459*#REF!*BL459/1000</f>
        <v>#REF!</v>
      </c>
      <c r="BO459" s="1" t="e">
        <f>BK459*#REF!*BL459/1000</f>
        <v>#REF!</v>
      </c>
      <c r="BR459" s="1">
        <f t="shared" si="363"/>
        <v>0</v>
      </c>
      <c r="BS459" s="1">
        <f t="shared" si="364"/>
        <v>0</v>
      </c>
      <c r="BT459" s="1">
        <f t="shared" si="365"/>
        <v>0</v>
      </c>
    </row>
    <row r="460" spans="1:72">
      <c r="A460" s="1">
        <v>457</v>
      </c>
      <c r="B460" s="8" t="s">
        <v>94</v>
      </c>
      <c r="D460" s="1">
        <v>12190</v>
      </c>
      <c r="F460" s="1">
        <v>90</v>
      </c>
      <c r="G460" s="1">
        <v>56</v>
      </c>
      <c r="H460" s="1">
        <v>90</v>
      </c>
      <c r="I460" s="1">
        <v>55</v>
      </c>
      <c r="J460" s="1">
        <v>63</v>
      </c>
      <c r="K460" s="1">
        <f t="shared" si="344"/>
        <v>23432.5</v>
      </c>
      <c r="L460" s="1">
        <f t="shared" si="345"/>
        <v>40691.5</v>
      </c>
      <c r="M460" s="1">
        <f t="shared" si="346"/>
        <v>41199.412</v>
      </c>
      <c r="N460" s="1">
        <f t="shared" si="347"/>
        <v>41501.572</v>
      </c>
      <c r="O460" s="1">
        <f t="shared" si="341"/>
        <v>14490</v>
      </c>
      <c r="P460" s="1">
        <v>2900</v>
      </c>
      <c r="Q460" s="1">
        <v>2400</v>
      </c>
      <c r="R460" s="11" t="s">
        <v>80</v>
      </c>
      <c r="S460" s="13">
        <v>3458</v>
      </c>
      <c r="T460" s="13">
        <v>2867</v>
      </c>
      <c r="U460" s="13">
        <v>2652</v>
      </c>
      <c r="V460" s="14">
        <f t="shared" si="266"/>
        <v>8977</v>
      </c>
      <c r="W460" s="13">
        <f>1184*2</f>
        <v>2368</v>
      </c>
      <c r="X460" s="13">
        <f>380/2</f>
        <v>190</v>
      </c>
      <c r="Y460" s="13">
        <v>247</v>
      </c>
      <c r="Z460" s="13">
        <v>80</v>
      </c>
      <c r="AA460" s="11">
        <f t="shared" si="342"/>
        <v>12190</v>
      </c>
      <c r="AB460" s="12">
        <f t="shared" si="366"/>
        <v>2550</v>
      </c>
      <c r="AC460" s="18">
        <f t="shared" si="348"/>
        <v>16939</v>
      </c>
      <c r="AD460" s="17">
        <f t="shared" si="349"/>
        <v>17446.912</v>
      </c>
      <c r="AE460" s="17">
        <f t="shared" si="350"/>
        <v>17749.072</v>
      </c>
      <c r="AF460" s="19">
        <v>55</v>
      </c>
      <c r="AG460" s="13">
        <v>24</v>
      </c>
      <c r="AH460" s="13">
        <v>25</v>
      </c>
      <c r="AI460" s="13">
        <v>8</v>
      </c>
      <c r="AJ460" s="21">
        <v>50</v>
      </c>
      <c r="AK460" s="21">
        <v>4</v>
      </c>
      <c r="AL460" s="21">
        <v>2.5</v>
      </c>
      <c r="AM460" s="21">
        <v>4.2</v>
      </c>
      <c r="AN460" s="13">
        <v>3.4</v>
      </c>
      <c r="AO460" s="13">
        <v>5</v>
      </c>
      <c r="AP460" s="13">
        <v>35</v>
      </c>
      <c r="AQ460" s="11">
        <f t="shared" si="343"/>
        <v>12190</v>
      </c>
      <c r="AR460" s="13">
        <f t="shared" si="367"/>
        <v>810.072</v>
      </c>
      <c r="AS460" s="13">
        <f t="shared" si="368"/>
        <v>507.912</v>
      </c>
      <c r="AT460" s="1">
        <f t="shared" si="351"/>
        <v>90</v>
      </c>
      <c r="AU460" s="1">
        <f t="shared" si="352"/>
        <v>56</v>
      </c>
      <c r="AV460" s="1" t="str">
        <f t="shared" si="369"/>
        <v>195</v>
      </c>
      <c r="AW460" s="1">
        <f t="shared" si="353"/>
        <v>10920</v>
      </c>
      <c r="AX460" s="1">
        <f t="shared" si="354"/>
        <v>90</v>
      </c>
      <c r="AY460" s="1">
        <f t="shared" si="355"/>
        <v>55</v>
      </c>
      <c r="AZ460" s="1" t="str">
        <f t="shared" si="370"/>
        <v>227.5</v>
      </c>
      <c r="BA460" s="1">
        <f t="shared" si="356"/>
        <v>12512.5</v>
      </c>
      <c r="BB460" s="1">
        <f t="shared" si="357"/>
        <v>23432.5</v>
      </c>
      <c r="BC460" s="1">
        <f t="shared" si="358"/>
        <v>63</v>
      </c>
      <c r="BE460" s="1" t="str">
        <f t="shared" si="359"/>
        <v>320</v>
      </c>
      <c r="BI460" s="1">
        <f t="shared" si="360"/>
        <v>40691.5</v>
      </c>
      <c r="BJ460" s="1">
        <f t="shared" si="361"/>
        <v>41199.412</v>
      </c>
      <c r="BK460" s="1">
        <f t="shared" si="362"/>
        <v>41501.572</v>
      </c>
      <c r="BM460" s="1" t="e">
        <f>BI460*#REF!*BL460/1000</f>
        <v>#REF!</v>
      </c>
      <c r="BN460" s="1" t="e">
        <f>BJ460*#REF!*BL460/1000</f>
        <v>#REF!</v>
      </c>
      <c r="BO460" s="1" t="e">
        <f>BK460*#REF!*BL460/1000</f>
        <v>#REF!</v>
      </c>
      <c r="BR460" s="1">
        <f t="shared" si="363"/>
        <v>0</v>
      </c>
      <c r="BS460" s="1">
        <f t="shared" si="364"/>
        <v>0</v>
      </c>
      <c r="BT460" s="1">
        <f t="shared" si="365"/>
        <v>0</v>
      </c>
    </row>
    <row r="461" spans="1:72">
      <c r="A461" s="1">
        <v>458</v>
      </c>
      <c r="B461" s="8" t="s">
        <v>94</v>
      </c>
      <c r="D461" s="1">
        <v>12190</v>
      </c>
      <c r="F461" s="1">
        <v>90</v>
      </c>
      <c r="G461" s="1">
        <v>56</v>
      </c>
      <c r="H461" s="1">
        <v>90</v>
      </c>
      <c r="I461" s="1">
        <v>55</v>
      </c>
      <c r="J461" s="1">
        <v>160</v>
      </c>
      <c r="K461" s="1">
        <f t="shared" si="344"/>
        <v>23432.5</v>
      </c>
      <c r="L461" s="1">
        <f t="shared" si="345"/>
        <v>41763.5</v>
      </c>
      <c r="M461" s="1">
        <f t="shared" si="346"/>
        <v>42271.412</v>
      </c>
      <c r="N461" s="1">
        <f t="shared" si="347"/>
        <v>42573.572</v>
      </c>
      <c r="O461" s="1">
        <f t="shared" ref="O461:O497" si="371">D461+2300</f>
        <v>14490</v>
      </c>
      <c r="P461" s="1">
        <v>2900</v>
      </c>
      <c r="Q461" s="1">
        <v>2400</v>
      </c>
      <c r="R461" s="11" t="s">
        <v>89</v>
      </c>
      <c r="S461" s="13">
        <v>3458</v>
      </c>
      <c r="T461" s="13">
        <v>2867</v>
      </c>
      <c r="U461" s="13">
        <v>2652</v>
      </c>
      <c r="V461" s="14">
        <f t="shared" si="266"/>
        <v>8977</v>
      </c>
      <c r="W461" s="13">
        <f>1620*2</f>
        <v>3240</v>
      </c>
      <c r="X461" s="13">
        <f>380/2</f>
        <v>190</v>
      </c>
      <c r="Y461" s="13">
        <v>247</v>
      </c>
      <c r="Z461" s="13">
        <v>80</v>
      </c>
      <c r="AA461" s="11">
        <f t="shared" si="342"/>
        <v>12190</v>
      </c>
      <c r="AB461" s="12">
        <f t="shared" si="366"/>
        <v>2550</v>
      </c>
      <c r="AC461" s="18">
        <f t="shared" si="348"/>
        <v>17811</v>
      </c>
      <c r="AD461" s="17">
        <f t="shared" si="349"/>
        <v>18318.912</v>
      </c>
      <c r="AE461" s="17">
        <f t="shared" si="350"/>
        <v>18621.072</v>
      </c>
      <c r="AF461" s="19">
        <v>55</v>
      </c>
      <c r="AG461" s="13">
        <v>24</v>
      </c>
      <c r="AH461" s="13">
        <v>25</v>
      </c>
      <c r="AI461" s="13">
        <v>8</v>
      </c>
      <c r="AJ461" s="21">
        <v>50</v>
      </c>
      <c r="AK461" s="21">
        <v>4</v>
      </c>
      <c r="AL461" s="21">
        <v>2.5</v>
      </c>
      <c r="AM461" s="21">
        <v>4.2</v>
      </c>
      <c r="AN461" s="13">
        <v>3.4</v>
      </c>
      <c r="AO461" s="13">
        <v>5</v>
      </c>
      <c r="AP461" s="13">
        <v>35</v>
      </c>
      <c r="AQ461" s="11">
        <f t="shared" si="343"/>
        <v>12190</v>
      </c>
      <c r="AR461" s="13">
        <f t="shared" si="367"/>
        <v>810.072</v>
      </c>
      <c r="AS461" s="13">
        <f t="shared" si="368"/>
        <v>507.912</v>
      </c>
      <c r="AT461" s="1">
        <f t="shared" si="351"/>
        <v>90</v>
      </c>
      <c r="AU461" s="1">
        <f t="shared" si="352"/>
        <v>56</v>
      </c>
      <c r="AV461" s="1" t="str">
        <f t="shared" si="369"/>
        <v>195</v>
      </c>
      <c r="AW461" s="1">
        <f t="shared" si="353"/>
        <v>10920</v>
      </c>
      <c r="AX461" s="1">
        <f t="shared" si="354"/>
        <v>90</v>
      </c>
      <c r="AY461" s="1">
        <f t="shared" si="355"/>
        <v>55</v>
      </c>
      <c r="AZ461" s="1" t="str">
        <f t="shared" si="370"/>
        <v>227.5</v>
      </c>
      <c r="BA461" s="1">
        <f t="shared" si="356"/>
        <v>12512.5</v>
      </c>
      <c r="BB461" s="1">
        <f t="shared" si="357"/>
        <v>23432.5</v>
      </c>
      <c r="BC461" s="1">
        <f t="shared" si="358"/>
        <v>160</v>
      </c>
      <c r="BE461" s="1" t="str">
        <f t="shared" si="359"/>
        <v>520</v>
      </c>
      <c r="BI461" s="1">
        <f t="shared" si="360"/>
        <v>41763.5</v>
      </c>
      <c r="BJ461" s="1">
        <f t="shared" si="361"/>
        <v>42271.412</v>
      </c>
      <c r="BK461" s="1">
        <f t="shared" si="362"/>
        <v>42573.572</v>
      </c>
      <c r="BM461" s="1" t="e">
        <f>BI461*#REF!*BL461/1000</f>
        <v>#REF!</v>
      </c>
      <c r="BN461" s="1" t="e">
        <f>BJ461*#REF!*BL461/1000</f>
        <v>#REF!</v>
      </c>
      <c r="BO461" s="1" t="e">
        <f>BK461*#REF!*BL461/1000</f>
        <v>#REF!</v>
      </c>
      <c r="BR461" s="1">
        <f t="shared" si="363"/>
        <v>0</v>
      </c>
      <c r="BS461" s="1">
        <f t="shared" si="364"/>
        <v>0</v>
      </c>
      <c r="BT461" s="1">
        <f t="shared" si="365"/>
        <v>0</v>
      </c>
    </row>
    <row r="462" spans="1:72">
      <c r="A462" s="1">
        <v>459</v>
      </c>
      <c r="B462" s="8" t="s">
        <v>94</v>
      </c>
      <c r="D462" s="1">
        <v>12190</v>
      </c>
      <c r="F462" s="1">
        <v>90</v>
      </c>
      <c r="G462" s="1">
        <v>56</v>
      </c>
      <c r="H462" s="1">
        <v>90</v>
      </c>
      <c r="I462" s="1">
        <v>55</v>
      </c>
      <c r="J462" s="1">
        <v>160</v>
      </c>
      <c r="K462" s="1">
        <f t="shared" si="344"/>
        <v>23432.5</v>
      </c>
      <c r="L462" s="1">
        <f t="shared" si="345"/>
        <v>41983.5</v>
      </c>
      <c r="M462" s="1">
        <f t="shared" si="346"/>
        <v>42491.412</v>
      </c>
      <c r="N462" s="1">
        <f t="shared" si="347"/>
        <v>42793.572</v>
      </c>
      <c r="O462" s="1">
        <f t="shared" si="371"/>
        <v>14490</v>
      </c>
      <c r="P462" s="1">
        <v>2900</v>
      </c>
      <c r="Q462" s="1">
        <v>2400</v>
      </c>
      <c r="R462" s="11" t="s">
        <v>90</v>
      </c>
      <c r="S462" s="13">
        <v>3458</v>
      </c>
      <c r="T462" s="13">
        <v>2867</v>
      </c>
      <c r="U462" s="13">
        <v>2652</v>
      </c>
      <c r="V462" s="14">
        <f t="shared" si="266"/>
        <v>8977</v>
      </c>
      <c r="W462" s="13">
        <f>1730*2</f>
        <v>3460</v>
      </c>
      <c r="X462" s="13">
        <f>380/2</f>
        <v>190</v>
      </c>
      <c r="Y462" s="13">
        <v>247</v>
      </c>
      <c r="Z462" s="13">
        <v>80</v>
      </c>
      <c r="AA462" s="11">
        <f t="shared" si="342"/>
        <v>12190</v>
      </c>
      <c r="AB462" s="12">
        <f t="shared" si="366"/>
        <v>2550</v>
      </c>
      <c r="AC462" s="18">
        <f t="shared" si="348"/>
        <v>18031</v>
      </c>
      <c r="AD462" s="17">
        <f t="shared" si="349"/>
        <v>18538.912</v>
      </c>
      <c r="AE462" s="17">
        <f t="shared" si="350"/>
        <v>18841.072</v>
      </c>
      <c r="AF462" s="19">
        <v>55</v>
      </c>
      <c r="AG462" s="13">
        <v>24</v>
      </c>
      <c r="AH462" s="13">
        <v>25</v>
      </c>
      <c r="AI462" s="13">
        <v>8</v>
      </c>
      <c r="AJ462" s="21">
        <v>50</v>
      </c>
      <c r="AK462" s="21">
        <v>4</v>
      </c>
      <c r="AL462" s="21">
        <v>2.5</v>
      </c>
      <c r="AM462" s="21">
        <v>4.2</v>
      </c>
      <c r="AN462" s="13">
        <v>3.4</v>
      </c>
      <c r="AO462" s="13">
        <v>5</v>
      </c>
      <c r="AP462" s="13">
        <v>35</v>
      </c>
      <c r="AQ462" s="11">
        <f t="shared" si="343"/>
        <v>12190</v>
      </c>
      <c r="AR462" s="13">
        <f t="shared" si="367"/>
        <v>810.072</v>
      </c>
      <c r="AS462" s="13">
        <f t="shared" si="368"/>
        <v>507.912</v>
      </c>
      <c r="AT462" s="1">
        <f t="shared" si="351"/>
        <v>90</v>
      </c>
      <c r="AU462" s="1">
        <f t="shared" si="352"/>
        <v>56</v>
      </c>
      <c r="AV462" s="1" t="str">
        <f t="shared" si="369"/>
        <v>195</v>
      </c>
      <c r="AW462" s="1">
        <f t="shared" si="353"/>
        <v>10920</v>
      </c>
      <c r="AX462" s="1">
        <f t="shared" si="354"/>
        <v>90</v>
      </c>
      <c r="AY462" s="1">
        <f t="shared" si="355"/>
        <v>55</v>
      </c>
      <c r="AZ462" s="1" t="str">
        <f t="shared" si="370"/>
        <v>227.5</v>
      </c>
      <c r="BA462" s="1">
        <f t="shared" si="356"/>
        <v>12512.5</v>
      </c>
      <c r="BB462" s="1">
        <f t="shared" si="357"/>
        <v>23432.5</v>
      </c>
      <c r="BC462" s="1">
        <f t="shared" si="358"/>
        <v>160</v>
      </c>
      <c r="BE462" s="1" t="str">
        <f t="shared" si="359"/>
        <v>520</v>
      </c>
      <c r="BI462" s="1">
        <f t="shared" si="360"/>
        <v>41983.5</v>
      </c>
      <c r="BJ462" s="1">
        <f t="shared" si="361"/>
        <v>42491.412</v>
      </c>
      <c r="BK462" s="1">
        <f t="shared" si="362"/>
        <v>42793.572</v>
      </c>
      <c r="BM462" s="1" t="e">
        <f>BI462*#REF!*BL462/1000</f>
        <v>#REF!</v>
      </c>
      <c r="BN462" s="1" t="e">
        <f>BJ462*#REF!*BL462/1000</f>
        <v>#REF!</v>
      </c>
      <c r="BO462" s="1" t="e">
        <f>BK462*#REF!*BL462/1000</f>
        <v>#REF!</v>
      </c>
      <c r="BR462" s="1">
        <f t="shared" si="363"/>
        <v>0</v>
      </c>
      <c r="BS462" s="1">
        <f t="shared" si="364"/>
        <v>0</v>
      </c>
      <c r="BT462" s="1">
        <f t="shared" si="365"/>
        <v>0</v>
      </c>
    </row>
    <row r="463" spans="1:72">
      <c r="A463" s="1">
        <v>460</v>
      </c>
      <c r="B463" s="8" t="s">
        <v>94</v>
      </c>
      <c r="D463" s="1">
        <v>12190</v>
      </c>
      <c r="F463" s="1">
        <v>90</v>
      </c>
      <c r="G463" s="1">
        <v>56</v>
      </c>
      <c r="H463" s="1">
        <v>90</v>
      </c>
      <c r="I463" s="1">
        <v>55</v>
      </c>
      <c r="J463" s="1">
        <v>63</v>
      </c>
      <c r="K463" s="1">
        <f t="shared" si="344"/>
        <v>23432.5</v>
      </c>
      <c r="L463" s="1">
        <f t="shared" si="345"/>
        <v>42666.5</v>
      </c>
      <c r="M463" s="1">
        <f t="shared" si="346"/>
        <v>43174.412</v>
      </c>
      <c r="N463" s="1">
        <f t="shared" si="347"/>
        <v>43476.572</v>
      </c>
      <c r="O463" s="1">
        <f t="shared" si="371"/>
        <v>14490</v>
      </c>
      <c r="P463" s="1">
        <v>2900</v>
      </c>
      <c r="Q463" s="1">
        <v>2400</v>
      </c>
      <c r="R463" s="11" t="s">
        <v>83</v>
      </c>
      <c r="S463" s="13">
        <v>4003</v>
      </c>
      <c r="T463" s="13">
        <v>3330</v>
      </c>
      <c r="U463" s="13">
        <v>2927</v>
      </c>
      <c r="V463" s="14">
        <f t="shared" si="266"/>
        <v>10260</v>
      </c>
      <c r="W463" s="13">
        <v>2800</v>
      </c>
      <c r="X463" s="13">
        <v>200</v>
      </c>
      <c r="Y463" s="13">
        <v>247</v>
      </c>
      <c r="Z463" s="13">
        <v>80</v>
      </c>
      <c r="AA463" s="11">
        <f t="shared" si="342"/>
        <v>12190</v>
      </c>
      <c r="AB463" s="12">
        <f t="shared" si="366"/>
        <v>2680</v>
      </c>
      <c r="AC463" s="18">
        <f t="shared" si="348"/>
        <v>18914</v>
      </c>
      <c r="AD463" s="17">
        <f t="shared" si="349"/>
        <v>19421.912</v>
      </c>
      <c r="AE463" s="17">
        <f t="shared" si="350"/>
        <v>19724.072</v>
      </c>
      <c r="AF463" s="19">
        <v>55</v>
      </c>
      <c r="AG463" s="13">
        <v>24</v>
      </c>
      <c r="AH463" s="13">
        <v>25</v>
      </c>
      <c r="AI463" s="13">
        <v>8</v>
      </c>
      <c r="AJ463" s="21">
        <v>50</v>
      </c>
      <c r="AK463" s="21">
        <v>4</v>
      </c>
      <c r="AL463" s="21">
        <v>2.5</v>
      </c>
      <c r="AM463" s="21">
        <v>4.2</v>
      </c>
      <c r="AN463" s="13">
        <v>3.4</v>
      </c>
      <c r="AO463" s="13">
        <v>5</v>
      </c>
      <c r="AP463" s="13">
        <v>35</v>
      </c>
      <c r="AQ463" s="11">
        <f t="shared" si="343"/>
        <v>12190</v>
      </c>
      <c r="AR463" s="13">
        <f t="shared" si="367"/>
        <v>810.072</v>
      </c>
      <c r="AS463" s="13">
        <f t="shared" si="368"/>
        <v>507.912</v>
      </c>
      <c r="AT463" s="1">
        <f t="shared" si="351"/>
        <v>90</v>
      </c>
      <c r="AU463" s="1">
        <f t="shared" si="352"/>
        <v>56</v>
      </c>
      <c r="AV463" s="1" t="str">
        <f t="shared" si="369"/>
        <v>195</v>
      </c>
      <c r="AW463" s="1">
        <f t="shared" si="353"/>
        <v>10920</v>
      </c>
      <c r="AX463" s="1">
        <f t="shared" si="354"/>
        <v>90</v>
      </c>
      <c r="AY463" s="1">
        <f t="shared" si="355"/>
        <v>55</v>
      </c>
      <c r="AZ463" s="1" t="str">
        <f t="shared" si="370"/>
        <v>227.5</v>
      </c>
      <c r="BA463" s="1">
        <f t="shared" si="356"/>
        <v>12512.5</v>
      </c>
      <c r="BB463" s="1">
        <f t="shared" si="357"/>
        <v>23432.5</v>
      </c>
      <c r="BC463" s="1">
        <f t="shared" si="358"/>
        <v>63</v>
      </c>
      <c r="BE463" s="1" t="str">
        <f t="shared" si="359"/>
        <v>320</v>
      </c>
      <c r="BI463" s="1">
        <f t="shared" si="360"/>
        <v>42666.5</v>
      </c>
      <c r="BJ463" s="1">
        <f t="shared" si="361"/>
        <v>43174.412</v>
      </c>
      <c r="BK463" s="1">
        <f t="shared" si="362"/>
        <v>43476.572</v>
      </c>
      <c r="BM463" s="1" t="e">
        <f>BI463*#REF!*BL463/1000</f>
        <v>#REF!</v>
      </c>
      <c r="BN463" s="1" t="e">
        <f>BJ463*#REF!*BL463/1000</f>
        <v>#REF!</v>
      </c>
      <c r="BO463" s="1" t="e">
        <f>BK463*#REF!*BL463/1000</f>
        <v>#REF!</v>
      </c>
      <c r="BR463" s="1">
        <f t="shared" si="363"/>
        <v>0</v>
      </c>
      <c r="BS463" s="1">
        <f t="shared" si="364"/>
        <v>0</v>
      </c>
      <c r="BT463" s="1">
        <f t="shared" si="365"/>
        <v>0</v>
      </c>
    </row>
    <row r="464" spans="1:72">
      <c r="A464" s="1">
        <v>461</v>
      </c>
      <c r="B464" s="8" t="s">
        <v>94</v>
      </c>
      <c r="D464" s="1">
        <v>12190</v>
      </c>
      <c r="F464" s="1">
        <v>90</v>
      </c>
      <c r="G464" s="1">
        <v>56</v>
      </c>
      <c r="H464" s="1">
        <v>90</v>
      </c>
      <c r="I464" s="1">
        <v>55</v>
      </c>
      <c r="J464" s="1">
        <v>160</v>
      </c>
      <c r="K464" s="1">
        <f t="shared" si="344"/>
        <v>23432.5</v>
      </c>
      <c r="L464" s="1">
        <f t="shared" si="345"/>
        <v>44434.5</v>
      </c>
      <c r="M464" s="1">
        <f t="shared" si="346"/>
        <v>44942.412</v>
      </c>
      <c r="N464" s="1">
        <f t="shared" si="347"/>
        <v>45244.572</v>
      </c>
      <c r="O464" s="1">
        <f t="shared" si="371"/>
        <v>14490</v>
      </c>
      <c r="P464" s="1">
        <v>2900</v>
      </c>
      <c r="Q464" s="1">
        <v>2400</v>
      </c>
      <c r="R464" s="11" t="s">
        <v>87</v>
      </c>
      <c r="S464" s="13">
        <v>4003</v>
      </c>
      <c r="T464" s="13">
        <v>3330</v>
      </c>
      <c r="U464" s="13">
        <v>2927</v>
      </c>
      <c r="V464" s="14">
        <f t="shared" si="266"/>
        <v>10260</v>
      </c>
      <c r="W464" s="13">
        <f>2184*2</f>
        <v>4368</v>
      </c>
      <c r="X464" s="13">
        <v>200</v>
      </c>
      <c r="Y464" s="13">
        <v>247</v>
      </c>
      <c r="Z464" s="13">
        <v>80</v>
      </c>
      <c r="AA464" s="11">
        <f t="shared" si="342"/>
        <v>12190</v>
      </c>
      <c r="AB464" s="12">
        <f t="shared" si="366"/>
        <v>2680</v>
      </c>
      <c r="AC464" s="18">
        <f t="shared" si="348"/>
        <v>20482</v>
      </c>
      <c r="AD464" s="17">
        <f t="shared" si="349"/>
        <v>20989.912</v>
      </c>
      <c r="AE464" s="17">
        <f t="shared" si="350"/>
        <v>21292.072</v>
      </c>
      <c r="AF464" s="19">
        <v>55</v>
      </c>
      <c r="AG464" s="13">
        <v>24</v>
      </c>
      <c r="AH464" s="13">
        <v>25</v>
      </c>
      <c r="AI464" s="13">
        <v>8</v>
      </c>
      <c r="AJ464" s="21">
        <v>50</v>
      </c>
      <c r="AK464" s="21">
        <v>4</v>
      </c>
      <c r="AL464" s="21">
        <v>2.5</v>
      </c>
      <c r="AM464" s="21">
        <v>4.2</v>
      </c>
      <c r="AN464" s="13">
        <v>3.4</v>
      </c>
      <c r="AO464" s="13">
        <v>5</v>
      </c>
      <c r="AP464" s="13">
        <v>35</v>
      </c>
      <c r="AQ464" s="11">
        <f t="shared" si="343"/>
        <v>12190</v>
      </c>
      <c r="AR464" s="13">
        <f t="shared" si="367"/>
        <v>810.072</v>
      </c>
      <c r="AS464" s="13">
        <f t="shared" si="368"/>
        <v>507.912</v>
      </c>
      <c r="AT464" s="1">
        <f t="shared" si="351"/>
        <v>90</v>
      </c>
      <c r="AU464" s="1">
        <f t="shared" si="352"/>
        <v>56</v>
      </c>
      <c r="AV464" s="1" t="str">
        <f t="shared" si="369"/>
        <v>195</v>
      </c>
      <c r="AW464" s="1">
        <f t="shared" si="353"/>
        <v>10920</v>
      </c>
      <c r="AX464" s="1">
        <f t="shared" si="354"/>
        <v>90</v>
      </c>
      <c r="AY464" s="1">
        <f t="shared" si="355"/>
        <v>55</v>
      </c>
      <c r="AZ464" s="1" t="str">
        <f t="shared" si="370"/>
        <v>227.5</v>
      </c>
      <c r="BA464" s="1">
        <f t="shared" si="356"/>
        <v>12512.5</v>
      </c>
      <c r="BB464" s="1">
        <f t="shared" si="357"/>
        <v>23432.5</v>
      </c>
      <c r="BC464" s="1">
        <f t="shared" si="358"/>
        <v>160</v>
      </c>
      <c r="BE464" s="1" t="str">
        <f t="shared" si="359"/>
        <v>520</v>
      </c>
      <c r="BI464" s="1">
        <f t="shared" si="360"/>
        <v>44434.5</v>
      </c>
      <c r="BJ464" s="1">
        <f t="shared" si="361"/>
        <v>44942.412</v>
      </c>
      <c r="BK464" s="1">
        <f t="shared" si="362"/>
        <v>45244.572</v>
      </c>
      <c r="BM464" s="1" t="e">
        <f>BI464*#REF!*BL464/1000</f>
        <v>#REF!</v>
      </c>
      <c r="BN464" s="1" t="e">
        <f>BJ464*#REF!*BL464/1000</f>
        <v>#REF!</v>
      </c>
      <c r="BO464" s="1" t="e">
        <f>BK464*#REF!*BL464/1000</f>
        <v>#REF!</v>
      </c>
      <c r="BR464" s="1">
        <f t="shared" si="363"/>
        <v>0</v>
      </c>
      <c r="BS464" s="1">
        <f t="shared" si="364"/>
        <v>0</v>
      </c>
      <c r="BT464" s="1">
        <f t="shared" si="365"/>
        <v>0</v>
      </c>
    </row>
    <row r="465" spans="1:72">
      <c r="A465" s="1">
        <v>462</v>
      </c>
      <c r="B465" s="8" t="s">
        <v>94</v>
      </c>
      <c r="D465" s="1">
        <v>12190</v>
      </c>
      <c r="F465" s="1">
        <v>90</v>
      </c>
      <c r="G465" s="1">
        <v>56</v>
      </c>
      <c r="H465" s="1">
        <v>90</v>
      </c>
      <c r="I465" s="1">
        <v>55</v>
      </c>
      <c r="J465" s="1">
        <v>160</v>
      </c>
      <c r="K465" s="1">
        <f t="shared" si="344"/>
        <v>23432.5</v>
      </c>
      <c r="L465" s="1">
        <f t="shared" si="345"/>
        <v>44786.5</v>
      </c>
      <c r="M465" s="1">
        <f t="shared" si="346"/>
        <v>45294.412</v>
      </c>
      <c r="N465" s="1">
        <f t="shared" si="347"/>
        <v>45596.572</v>
      </c>
      <c r="O465" s="1">
        <f t="shared" si="371"/>
        <v>14490</v>
      </c>
      <c r="P465" s="1">
        <v>2900</v>
      </c>
      <c r="Q465" s="1">
        <v>2400</v>
      </c>
      <c r="R465" s="11" t="s">
        <v>82</v>
      </c>
      <c r="S465" s="13">
        <v>4003</v>
      </c>
      <c r="T465" s="13">
        <v>3330</v>
      </c>
      <c r="U465" s="13">
        <v>2927</v>
      </c>
      <c r="V465" s="14">
        <f t="shared" si="266"/>
        <v>10260</v>
      </c>
      <c r="W465" s="13">
        <f>2360*2</f>
        <v>4720</v>
      </c>
      <c r="X465" s="13">
        <v>200</v>
      </c>
      <c r="Y465" s="13">
        <v>247</v>
      </c>
      <c r="Z465" s="13">
        <v>80</v>
      </c>
      <c r="AA465" s="11">
        <f t="shared" si="342"/>
        <v>12190</v>
      </c>
      <c r="AB465" s="12">
        <f t="shared" si="366"/>
        <v>2680</v>
      </c>
      <c r="AC465" s="18">
        <f t="shared" si="348"/>
        <v>20834</v>
      </c>
      <c r="AD465" s="17">
        <f t="shared" si="349"/>
        <v>21341.912</v>
      </c>
      <c r="AE465" s="17">
        <f t="shared" si="350"/>
        <v>21644.072</v>
      </c>
      <c r="AF465" s="19">
        <v>55</v>
      </c>
      <c r="AG465" s="13">
        <v>24</v>
      </c>
      <c r="AH465" s="13">
        <v>25</v>
      </c>
      <c r="AI465" s="13">
        <v>8</v>
      </c>
      <c r="AJ465" s="21">
        <v>50</v>
      </c>
      <c r="AK465" s="21">
        <v>4</v>
      </c>
      <c r="AL465" s="21">
        <v>2.5</v>
      </c>
      <c r="AM465" s="21">
        <v>4.2</v>
      </c>
      <c r="AN465" s="13">
        <v>3.4</v>
      </c>
      <c r="AO465" s="13">
        <v>5</v>
      </c>
      <c r="AP465" s="13">
        <v>35</v>
      </c>
      <c r="AQ465" s="11">
        <f t="shared" si="343"/>
        <v>12190</v>
      </c>
      <c r="AR465" s="13">
        <f t="shared" si="367"/>
        <v>810.072</v>
      </c>
      <c r="AS465" s="13">
        <f t="shared" si="368"/>
        <v>507.912</v>
      </c>
      <c r="AT465" s="1">
        <f t="shared" si="351"/>
        <v>90</v>
      </c>
      <c r="AU465" s="1">
        <f t="shared" si="352"/>
        <v>56</v>
      </c>
      <c r="AV465" s="1" t="str">
        <f t="shared" si="369"/>
        <v>195</v>
      </c>
      <c r="AW465" s="1">
        <f t="shared" si="353"/>
        <v>10920</v>
      </c>
      <c r="AX465" s="1">
        <f t="shared" si="354"/>
        <v>90</v>
      </c>
      <c r="AY465" s="1">
        <f t="shared" si="355"/>
        <v>55</v>
      </c>
      <c r="AZ465" s="1" t="str">
        <f t="shared" si="370"/>
        <v>227.5</v>
      </c>
      <c r="BA465" s="1">
        <f t="shared" si="356"/>
        <v>12512.5</v>
      </c>
      <c r="BB465" s="1">
        <f t="shared" si="357"/>
        <v>23432.5</v>
      </c>
      <c r="BC465" s="1">
        <f t="shared" si="358"/>
        <v>160</v>
      </c>
      <c r="BE465" s="1" t="str">
        <f t="shared" si="359"/>
        <v>520</v>
      </c>
      <c r="BI465" s="1">
        <f t="shared" si="360"/>
        <v>44786.5</v>
      </c>
      <c r="BJ465" s="1">
        <f t="shared" si="361"/>
        <v>45294.412</v>
      </c>
      <c r="BK465" s="1">
        <f t="shared" si="362"/>
        <v>45596.572</v>
      </c>
      <c r="BM465" s="1" t="e">
        <f>BI465*#REF!*BL465/1000</f>
        <v>#REF!</v>
      </c>
      <c r="BN465" s="1" t="e">
        <f>BJ465*#REF!*BL465/1000</f>
        <v>#REF!</v>
      </c>
      <c r="BO465" s="1" t="e">
        <f>BK465*#REF!*BL465/1000</f>
        <v>#REF!</v>
      </c>
      <c r="BR465" s="1">
        <f t="shared" si="363"/>
        <v>0</v>
      </c>
      <c r="BS465" s="1">
        <f t="shared" si="364"/>
        <v>0</v>
      </c>
      <c r="BT465" s="1">
        <f t="shared" si="365"/>
        <v>0</v>
      </c>
    </row>
    <row r="466" spans="1:72">
      <c r="A466" s="1">
        <v>463</v>
      </c>
      <c r="B466" s="8" t="s">
        <v>94</v>
      </c>
      <c r="D466" s="1">
        <v>12190</v>
      </c>
      <c r="F466" s="1">
        <v>90</v>
      </c>
      <c r="G466" s="1">
        <v>56</v>
      </c>
      <c r="H466" s="1">
        <v>90</v>
      </c>
      <c r="I466" s="1">
        <v>55</v>
      </c>
      <c r="J466" s="1">
        <v>63</v>
      </c>
      <c r="K466" s="1">
        <f t="shared" si="344"/>
        <v>23432.5</v>
      </c>
      <c r="L466" s="1">
        <f t="shared" si="345"/>
        <v>47771.5</v>
      </c>
      <c r="M466" s="1">
        <f t="shared" si="346"/>
        <v>48279.412</v>
      </c>
      <c r="N466" s="1">
        <f t="shared" si="347"/>
        <v>48581.572</v>
      </c>
      <c r="O466" s="1">
        <f t="shared" si="371"/>
        <v>14490</v>
      </c>
      <c r="P466" s="1">
        <v>2900</v>
      </c>
      <c r="Q466" s="1">
        <v>2400</v>
      </c>
      <c r="R466" s="11" t="s">
        <v>95</v>
      </c>
      <c r="S466" s="13">
        <v>4870</v>
      </c>
      <c r="T466" s="13">
        <v>4700</v>
      </c>
      <c r="U466" s="13">
        <v>2927</v>
      </c>
      <c r="V466" s="14">
        <f t="shared" si="266"/>
        <v>12497</v>
      </c>
      <c r="W466" s="13">
        <f>2730*2</f>
        <v>5460</v>
      </c>
      <c r="X466" s="13">
        <v>208</v>
      </c>
      <c r="Y466" s="13">
        <v>247</v>
      </c>
      <c r="Z466" s="13">
        <v>80</v>
      </c>
      <c r="AA466" s="11">
        <f t="shared" si="342"/>
        <v>12190</v>
      </c>
      <c r="AB466" s="12">
        <f t="shared" si="366"/>
        <v>2784</v>
      </c>
      <c r="AC466" s="18">
        <f t="shared" si="348"/>
        <v>24019</v>
      </c>
      <c r="AD466" s="17">
        <f t="shared" si="349"/>
        <v>24526.912</v>
      </c>
      <c r="AE466" s="17">
        <f t="shared" si="350"/>
        <v>24829.072</v>
      </c>
      <c r="AF466" s="19">
        <v>55</v>
      </c>
      <c r="AG466" s="13">
        <v>24</v>
      </c>
      <c r="AH466" s="13">
        <v>25</v>
      </c>
      <c r="AI466" s="13">
        <v>8</v>
      </c>
      <c r="AJ466" s="21">
        <v>50</v>
      </c>
      <c r="AK466" s="21">
        <v>4</v>
      </c>
      <c r="AL466" s="21">
        <v>2.5</v>
      </c>
      <c r="AM466" s="21">
        <v>4.2</v>
      </c>
      <c r="AN466" s="13">
        <v>3.4</v>
      </c>
      <c r="AO466" s="13">
        <v>5</v>
      </c>
      <c r="AP466" s="13">
        <v>35</v>
      </c>
      <c r="AQ466" s="11">
        <f t="shared" si="343"/>
        <v>12190</v>
      </c>
      <c r="AR466" s="13">
        <f t="shared" si="367"/>
        <v>810.072</v>
      </c>
      <c r="AS466" s="13">
        <f t="shared" si="368"/>
        <v>507.912</v>
      </c>
      <c r="AT466" s="1">
        <f t="shared" si="351"/>
        <v>90</v>
      </c>
      <c r="AU466" s="1">
        <f t="shared" si="352"/>
        <v>56</v>
      </c>
      <c r="AV466" s="1" t="str">
        <f t="shared" si="369"/>
        <v>195</v>
      </c>
      <c r="AW466" s="1">
        <f t="shared" si="353"/>
        <v>10920</v>
      </c>
      <c r="AX466" s="1">
        <f t="shared" si="354"/>
        <v>90</v>
      </c>
      <c r="AY466" s="1">
        <f t="shared" si="355"/>
        <v>55</v>
      </c>
      <c r="AZ466" s="1" t="str">
        <f t="shared" si="370"/>
        <v>227.5</v>
      </c>
      <c r="BA466" s="1">
        <f t="shared" si="356"/>
        <v>12512.5</v>
      </c>
      <c r="BB466" s="1">
        <f t="shared" si="357"/>
        <v>23432.5</v>
      </c>
      <c r="BC466" s="1">
        <f t="shared" si="358"/>
        <v>63</v>
      </c>
      <c r="BE466" s="1" t="str">
        <f t="shared" si="359"/>
        <v>320</v>
      </c>
      <c r="BI466" s="1">
        <f t="shared" si="360"/>
        <v>47771.5</v>
      </c>
      <c r="BJ466" s="1">
        <f t="shared" si="361"/>
        <v>48279.412</v>
      </c>
      <c r="BK466" s="1">
        <f t="shared" si="362"/>
        <v>48581.572</v>
      </c>
      <c r="BM466" s="1" t="e">
        <f>BI466*#REF!*BL466/1000</f>
        <v>#REF!</v>
      </c>
      <c r="BN466" s="1" t="e">
        <f>BJ466*#REF!*BL466/1000</f>
        <v>#REF!</v>
      </c>
      <c r="BO466" s="1" t="e">
        <f>BK466*#REF!*BL466/1000</f>
        <v>#REF!</v>
      </c>
      <c r="BR466" s="1">
        <f t="shared" si="363"/>
        <v>0</v>
      </c>
      <c r="BS466" s="1">
        <f t="shared" si="364"/>
        <v>0</v>
      </c>
      <c r="BT466" s="1">
        <f t="shared" si="365"/>
        <v>0</v>
      </c>
    </row>
    <row r="467" spans="1:72">
      <c r="A467" s="1">
        <v>464</v>
      </c>
      <c r="B467" s="8" t="s">
        <v>94</v>
      </c>
      <c r="D467" s="1">
        <v>12190</v>
      </c>
      <c r="F467" s="1">
        <v>90</v>
      </c>
      <c r="G467" s="1">
        <v>56</v>
      </c>
      <c r="H467" s="1">
        <v>90</v>
      </c>
      <c r="I467" s="1">
        <v>55</v>
      </c>
      <c r="J467" s="1">
        <v>160</v>
      </c>
      <c r="K467" s="1">
        <f t="shared" si="344"/>
        <v>23432.5</v>
      </c>
      <c r="L467" s="1">
        <f t="shared" si="345"/>
        <v>50375.5</v>
      </c>
      <c r="M467" s="1">
        <f t="shared" si="346"/>
        <v>50883.412</v>
      </c>
      <c r="N467" s="1">
        <f t="shared" si="347"/>
        <v>51185.572</v>
      </c>
      <c r="O467" s="1">
        <f t="shared" si="371"/>
        <v>14490</v>
      </c>
      <c r="P467" s="1">
        <v>2900</v>
      </c>
      <c r="Q467" s="1">
        <v>2400</v>
      </c>
      <c r="R467" s="11" t="s">
        <v>96</v>
      </c>
      <c r="S467" s="13">
        <v>4870</v>
      </c>
      <c r="T467" s="13">
        <v>4700</v>
      </c>
      <c r="U467" s="13">
        <v>2927</v>
      </c>
      <c r="V467" s="14">
        <f t="shared" si="266"/>
        <v>12497</v>
      </c>
      <c r="W467" s="13">
        <f>3932*2</f>
        <v>7864</v>
      </c>
      <c r="X467" s="13">
        <v>208</v>
      </c>
      <c r="Y467" s="13">
        <v>247</v>
      </c>
      <c r="Z467" s="13">
        <v>80</v>
      </c>
      <c r="AA467" s="11">
        <f t="shared" si="342"/>
        <v>12190</v>
      </c>
      <c r="AB467" s="12">
        <f t="shared" si="366"/>
        <v>2784</v>
      </c>
      <c r="AC467" s="18">
        <f t="shared" si="348"/>
        <v>26423</v>
      </c>
      <c r="AD467" s="17">
        <f t="shared" si="349"/>
        <v>26930.912</v>
      </c>
      <c r="AE467" s="17">
        <f t="shared" si="350"/>
        <v>27233.072</v>
      </c>
      <c r="AF467" s="19">
        <v>55</v>
      </c>
      <c r="AG467" s="13">
        <v>24</v>
      </c>
      <c r="AH467" s="13">
        <v>25</v>
      </c>
      <c r="AI467" s="13">
        <v>8</v>
      </c>
      <c r="AJ467" s="21">
        <v>50</v>
      </c>
      <c r="AK467" s="21">
        <v>4</v>
      </c>
      <c r="AL467" s="21">
        <v>2.5</v>
      </c>
      <c r="AM467" s="21">
        <v>4.2</v>
      </c>
      <c r="AN467" s="13">
        <v>3.4</v>
      </c>
      <c r="AO467" s="13">
        <v>5</v>
      </c>
      <c r="AP467" s="13">
        <v>35</v>
      </c>
      <c r="AQ467" s="11">
        <f t="shared" si="343"/>
        <v>12190</v>
      </c>
      <c r="AR467" s="13">
        <f t="shared" si="367"/>
        <v>810.072</v>
      </c>
      <c r="AS467" s="13">
        <f t="shared" si="368"/>
        <v>507.912</v>
      </c>
      <c r="AT467" s="1">
        <f t="shared" si="351"/>
        <v>90</v>
      </c>
      <c r="AU467" s="1">
        <f t="shared" si="352"/>
        <v>56</v>
      </c>
      <c r="AV467" s="1" t="str">
        <f t="shared" si="369"/>
        <v>195</v>
      </c>
      <c r="AW467" s="1">
        <f t="shared" si="353"/>
        <v>10920</v>
      </c>
      <c r="AX467" s="1">
        <f t="shared" si="354"/>
        <v>90</v>
      </c>
      <c r="AY467" s="1">
        <f t="shared" si="355"/>
        <v>55</v>
      </c>
      <c r="AZ467" s="1" t="str">
        <f t="shared" si="370"/>
        <v>227.5</v>
      </c>
      <c r="BA467" s="1">
        <f t="shared" si="356"/>
        <v>12512.5</v>
      </c>
      <c r="BB467" s="1">
        <f t="shared" si="357"/>
        <v>23432.5</v>
      </c>
      <c r="BC467" s="1">
        <f t="shared" si="358"/>
        <v>160</v>
      </c>
      <c r="BE467" s="1" t="str">
        <f t="shared" si="359"/>
        <v>520</v>
      </c>
      <c r="BI467" s="1">
        <f t="shared" si="360"/>
        <v>50375.5</v>
      </c>
      <c r="BJ467" s="1">
        <f t="shared" si="361"/>
        <v>50883.412</v>
      </c>
      <c r="BK467" s="1">
        <f t="shared" si="362"/>
        <v>51185.572</v>
      </c>
      <c r="BM467" s="1" t="e">
        <f>BI467*#REF!*BL467/1000</f>
        <v>#REF!</v>
      </c>
      <c r="BN467" s="1" t="e">
        <f>BJ467*#REF!*BL467/1000</f>
        <v>#REF!</v>
      </c>
      <c r="BO467" s="1" t="e">
        <f>BK467*#REF!*BL467/1000</f>
        <v>#REF!</v>
      </c>
      <c r="BR467" s="1">
        <f t="shared" si="363"/>
        <v>0</v>
      </c>
      <c r="BS467" s="1">
        <f t="shared" si="364"/>
        <v>0</v>
      </c>
      <c r="BT467" s="1">
        <f t="shared" si="365"/>
        <v>0</v>
      </c>
    </row>
    <row r="468" spans="1:72">
      <c r="A468" s="1">
        <v>465</v>
      </c>
      <c r="B468" s="8" t="s">
        <v>94</v>
      </c>
      <c r="C468" s="1">
        <v>850</v>
      </c>
      <c r="D468" s="1">
        <v>12820</v>
      </c>
      <c r="F468" s="1">
        <v>90</v>
      </c>
      <c r="G468" s="1">
        <v>59</v>
      </c>
      <c r="H468" s="1">
        <v>90</v>
      </c>
      <c r="I468" s="1">
        <v>58</v>
      </c>
      <c r="J468" s="1">
        <v>63</v>
      </c>
      <c r="K468" s="1">
        <f t="shared" si="344"/>
        <v>24700</v>
      </c>
      <c r="L468" s="1">
        <f t="shared" si="345"/>
        <v>40123.5</v>
      </c>
      <c r="M468" s="1">
        <f t="shared" si="346"/>
        <v>40645.776</v>
      </c>
      <c r="N468" s="1">
        <f t="shared" si="347"/>
        <v>40963.056</v>
      </c>
      <c r="O468" s="1">
        <f t="shared" si="371"/>
        <v>15120</v>
      </c>
      <c r="P468" s="1">
        <v>2900</v>
      </c>
      <c r="Q468" s="1">
        <v>2400</v>
      </c>
      <c r="R468" s="11" t="s">
        <v>77</v>
      </c>
      <c r="S468" s="13">
        <v>2680</v>
      </c>
      <c r="T468" s="13">
        <v>2867</v>
      </c>
      <c r="U468" s="13">
        <v>2652</v>
      </c>
      <c r="V468" s="14">
        <f t="shared" si="266"/>
        <v>8199</v>
      </c>
      <c r="W468" s="13">
        <v>1480</v>
      </c>
      <c r="X468" s="13">
        <f>350/2</f>
        <v>175</v>
      </c>
      <c r="Y468" s="13">
        <v>247</v>
      </c>
      <c r="Z468" s="13">
        <v>80</v>
      </c>
      <c r="AA468" s="11">
        <f t="shared" si="342"/>
        <v>12820</v>
      </c>
      <c r="AB468" s="12">
        <f t="shared" si="366"/>
        <v>2465.25</v>
      </c>
      <c r="AC468" s="18">
        <f t="shared" si="348"/>
        <v>15103.5</v>
      </c>
      <c r="AD468" s="17">
        <f t="shared" si="349"/>
        <v>15625.776</v>
      </c>
      <c r="AE468" s="17">
        <f t="shared" si="350"/>
        <v>15943.056</v>
      </c>
      <c r="AF468" s="19">
        <v>55</v>
      </c>
      <c r="AG468" s="13">
        <v>24</v>
      </c>
      <c r="AH468" s="13">
        <v>25</v>
      </c>
      <c r="AI468" s="13">
        <v>8</v>
      </c>
      <c r="AJ468" s="21">
        <v>50</v>
      </c>
      <c r="AK468" s="21">
        <v>4</v>
      </c>
      <c r="AL468" s="21">
        <v>2.5</v>
      </c>
      <c r="AM468" s="21">
        <v>4.2</v>
      </c>
      <c r="AN468" s="13">
        <v>3.4</v>
      </c>
      <c r="AO468" s="13">
        <v>5</v>
      </c>
      <c r="AP468" s="13">
        <v>35</v>
      </c>
      <c r="AQ468" s="11">
        <f t="shared" si="343"/>
        <v>12820</v>
      </c>
      <c r="AR468" s="13">
        <f t="shared" si="367"/>
        <v>839.556</v>
      </c>
      <c r="AS468" s="13">
        <f t="shared" si="368"/>
        <v>522.276</v>
      </c>
      <c r="AT468" s="1">
        <f t="shared" si="351"/>
        <v>90</v>
      </c>
      <c r="AU468" s="1">
        <f t="shared" si="352"/>
        <v>59</v>
      </c>
      <c r="AV468" s="1" t="str">
        <f t="shared" si="369"/>
        <v>195</v>
      </c>
      <c r="AW468" s="1">
        <f t="shared" si="353"/>
        <v>11505</v>
      </c>
      <c r="AX468" s="1">
        <f t="shared" si="354"/>
        <v>90</v>
      </c>
      <c r="AY468" s="1">
        <f t="shared" si="355"/>
        <v>58</v>
      </c>
      <c r="AZ468" s="1" t="str">
        <f t="shared" si="370"/>
        <v>227.5</v>
      </c>
      <c r="BA468" s="1">
        <f t="shared" si="356"/>
        <v>13195</v>
      </c>
      <c r="BB468" s="1">
        <f t="shared" si="357"/>
        <v>24700</v>
      </c>
      <c r="BC468" s="1">
        <f t="shared" si="358"/>
        <v>63</v>
      </c>
      <c r="BE468" s="1" t="str">
        <f t="shared" si="359"/>
        <v>320</v>
      </c>
      <c r="BI468" s="1">
        <f t="shared" si="360"/>
        <v>40123.5</v>
      </c>
      <c r="BJ468" s="1">
        <f t="shared" si="361"/>
        <v>40645.776</v>
      </c>
      <c r="BK468" s="1">
        <f t="shared" si="362"/>
        <v>40963.056</v>
      </c>
      <c r="BM468" s="1" t="e">
        <f>BI468*#REF!*BL468/1000</f>
        <v>#REF!</v>
      </c>
      <c r="BN468" s="1" t="e">
        <f>BJ468*#REF!*BL468/1000</f>
        <v>#REF!</v>
      </c>
      <c r="BO468" s="1" t="e">
        <f>BK468*#REF!*BL468/1000</f>
        <v>#REF!</v>
      </c>
      <c r="BR468" s="1">
        <f t="shared" si="363"/>
        <v>0</v>
      </c>
      <c r="BS468" s="1">
        <f t="shared" si="364"/>
        <v>0</v>
      </c>
      <c r="BT468" s="1">
        <f t="shared" si="365"/>
        <v>0</v>
      </c>
    </row>
    <row r="469" spans="1:72">
      <c r="A469" s="1">
        <v>466</v>
      </c>
      <c r="B469" s="8" t="s">
        <v>94</v>
      </c>
      <c r="D469" s="1">
        <v>12820</v>
      </c>
      <c r="F469" s="1">
        <v>90</v>
      </c>
      <c r="G469" s="1">
        <v>59</v>
      </c>
      <c r="H469" s="1">
        <v>90</v>
      </c>
      <c r="I469" s="1">
        <v>58</v>
      </c>
      <c r="J469" s="1">
        <v>63</v>
      </c>
      <c r="K469" s="1">
        <f t="shared" si="344"/>
        <v>24700</v>
      </c>
      <c r="L469" s="1">
        <f t="shared" si="345"/>
        <v>41830.4</v>
      </c>
      <c r="M469" s="1">
        <f t="shared" si="346"/>
        <v>42352.676</v>
      </c>
      <c r="N469" s="1">
        <f t="shared" si="347"/>
        <v>42669.956</v>
      </c>
      <c r="O469" s="1">
        <f t="shared" si="371"/>
        <v>15120</v>
      </c>
      <c r="P469" s="1">
        <v>2900</v>
      </c>
      <c r="Q469" s="1">
        <v>2400</v>
      </c>
      <c r="R469" s="11" t="s">
        <v>78</v>
      </c>
      <c r="S469" s="13">
        <v>3458</v>
      </c>
      <c r="T469" s="13">
        <v>2867</v>
      </c>
      <c r="U469" s="13">
        <v>2652</v>
      </c>
      <c r="V469" s="14">
        <f t="shared" si="266"/>
        <v>8977</v>
      </c>
      <c r="W469" s="13">
        <v>2000</v>
      </c>
      <c r="X469" s="13">
        <f>380/2</f>
        <v>190</v>
      </c>
      <c r="Y469" s="13">
        <v>247</v>
      </c>
      <c r="Z469" s="13">
        <v>80</v>
      </c>
      <c r="AA469" s="11">
        <f t="shared" si="342"/>
        <v>12820</v>
      </c>
      <c r="AB469" s="12">
        <f t="shared" si="366"/>
        <v>2669.7</v>
      </c>
      <c r="AC469" s="18">
        <f t="shared" si="348"/>
        <v>16810.4</v>
      </c>
      <c r="AD469" s="17">
        <f t="shared" si="349"/>
        <v>17332.676</v>
      </c>
      <c r="AE469" s="17">
        <f t="shared" si="350"/>
        <v>17649.956</v>
      </c>
      <c r="AF469" s="19">
        <v>55</v>
      </c>
      <c r="AG469" s="13">
        <v>24</v>
      </c>
      <c r="AH469" s="13">
        <v>25</v>
      </c>
      <c r="AI469" s="13">
        <v>8</v>
      </c>
      <c r="AJ469" s="21">
        <v>50</v>
      </c>
      <c r="AK469" s="21">
        <v>4</v>
      </c>
      <c r="AL469" s="21">
        <v>2.5</v>
      </c>
      <c r="AM469" s="21">
        <v>4.2</v>
      </c>
      <c r="AN469" s="13">
        <v>3.4</v>
      </c>
      <c r="AO469" s="13">
        <v>5</v>
      </c>
      <c r="AP469" s="13">
        <v>35</v>
      </c>
      <c r="AQ469" s="11">
        <f t="shared" si="343"/>
        <v>12820</v>
      </c>
      <c r="AR469" s="13">
        <f t="shared" si="367"/>
        <v>839.556</v>
      </c>
      <c r="AS469" s="13">
        <f t="shared" si="368"/>
        <v>522.276</v>
      </c>
      <c r="AT469" s="1">
        <f t="shared" si="351"/>
        <v>90</v>
      </c>
      <c r="AU469" s="1">
        <f t="shared" si="352"/>
        <v>59</v>
      </c>
      <c r="AV469" s="1" t="str">
        <f t="shared" si="369"/>
        <v>195</v>
      </c>
      <c r="AW469" s="1">
        <f t="shared" si="353"/>
        <v>11505</v>
      </c>
      <c r="AX469" s="1">
        <f t="shared" si="354"/>
        <v>90</v>
      </c>
      <c r="AY469" s="1">
        <f t="shared" si="355"/>
        <v>58</v>
      </c>
      <c r="AZ469" s="1" t="str">
        <f t="shared" si="370"/>
        <v>227.5</v>
      </c>
      <c r="BA469" s="1">
        <f t="shared" si="356"/>
        <v>13195</v>
      </c>
      <c r="BB469" s="1">
        <f t="shared" si="357"/>
        <v>24700</v>
      </c>
      <c r="BC469" s="1">
        <f t="shared" si="358"/>
        <v>63</v>
      </c>
      <c r="BE469" s="1" t="str">
        <f t="shared" si="359"/>
        <v>320</v>
      </c>
      <c r="BI469" s="1">
        <f t="shared" si="360"/>
        <v>41830.4</v>
      </c>
      <c r="BJ469" s="1">
        <f t="shared" si="361"/>
        <v>42352.676</v>
      </c>
      <c r="BK469" s="1">
        <f t="shared" si="362"/>
        <v>42669.956</v>
      </c>
      <c r="BM469" s="1" t="e">
        <f>BI469*#REF!*BL469/1000</f>
        <v>#REF!</v>
      </c>
      <c r="BN469" s="1" t="e">
        <f>BJ469*#REF!*BL469/1000</f>
        <v>#REF!</v>
      </c>
      <c r="BO469" s="1" t="e">
        <f>BK469*#REF!*BL469/1000</f>
        <v>#REF!</v>
      </c>
      <c r="BR469" s="1">
        <f t="shared" si="363"/>
        <v>0</v>
      </c>
      <c r="BS469" s="1">
        <f t="shared" si="364"/>
        <v>0</v>
      </c>
      <c r="BT469" s="1">
        <f t="shared" si="365"/>
        <v>0</v>
      </c>
    </row>
    <row r="470" spans="1:72">
      <c r="A470" s="1">
        <v>467</v>
      </c>
      <c r="B470" s="8" t="s">
        <v>94</v>
      </c>
      <c r="D470" s="1">
        <v>12820</v>
      </c>
      <c r="F470" s="1">
        <v>90</v>
      </c>
      <c r="G470" s="1">
        <v>59</v>
      </c>
      <c r="H470" s="1">
        <v>90</v>
      </c>
      <c r="I470" s="1">
        <v>58</v>
      </c>
      <c r="J470" s="1">
        <v>63</v>
      </c>
      <c r="K470" s="1">
        <f t="shared" si="344"/>
        <v>24700</v>
      </c>
      <c r="L470" s="1">
        <f t="shared" si="345"/>
        <v>42198.4</v>
      </c>
      <c r="M470" s="1">
        <f t="shared" si="346"/>
        <v>42720.676</v>
      </c>
      <c r="N470" s="1">
        <f t="shared" si="347"/>
        <v>43037.956</v>
      </c>
      <c r="O470" s="1">
        <f t="shared" si="371"/>
        <v>15120</v>
      </c>
      <c r="P470" s="1">
        <v>2900</v>
      </c>
      <c r="Q470" s="1">
        <v>2400</v>
      </c>
      <c r="R470" s="11" t="s">
        <v>80</v>
      </c>
      <c r="S470" s="13">
        <v>3458</v>
      </c>
      <c r="T470" s="13">
        <v>2867</v>
      </c>
      <c r="U470" s="13">
        <v>2652</v>
      </c>
      <c r="V470" s="14">
        <f t="shared" si="266"/>
        <v>8977</v>
      </c>
      <c r="W470" s="13">
        <f>1184*2</f>
        <v>2368</v>
      </c>
      <c r="X470" s="13">
        <f>380/2</f>
        <v>190</v>
      </c>
      <c r="Y470" s="13">
        <v>247</v>
      </c>
      <c r="Z470" s="13">
        <v>80</v>
      </c>
      <c r="AA470" s="11">
        <f t="shared" si="342"/>
        <v>12820</v>
      </c>
      <c r="AB470" s="12">
        <f t="shared" si="366"/>
        <v>2669.7</v>
      </c>
      <c r="AC470" s="18">
        <f t="shared" si="348"/>
        <v>17178.4</v>
      </c>
      <c r="AD470" s="17">
        <f t="shared" si="349"/>
        <v>17700.676</v>
      </c>
      <c r="AE470" s="17">
        <f t="shared" si="350"/>
        <v>18017.956</v>
      </c>
      <c r="AF470" s="19">
        <v>55</v>
      </c>
      <c r="AG470" s="13">
        <v>24</v>
      </c>
      <c r="AH470" s="13">
        <v>25</v>
      </c>
      <c r="AI470" s="13">
        <v>8</v>
      </c>
      <c r="AJ470" s="21">
        <v>50</v>
      </c>
      <c r="AK470" s="21">
        <v>4</v>
      </c>
      <c r="AL470" s="21">
        <v>2.5</v>
      </c>
      <c r="AM470" s="21">
        <v>4.2</v>
      </c>
      <c r="AN470" s="13">
        <v>3.4</v>
      </c>
      <c r="AO470" s="13">
        <v>5</v>
      </c>
      <c r="AP470" s="13">
        <v>35</v>
      </c>
      <c r="AQ470" s="11">
        <f t="shared" si="343"/>
        <v>12820</v>
      </c>
      <c r="AR470" s="13">
        <f t="shared" si="367"/>
        <v>839.556</v>
      </c>
      <c r="AS470" s="13">
        <f t="shared" si="368"/>
        <v>522.276</v>
      </c>
      <c r="AT470" s="1">
        <f t="shared" si="351"/>
        <v>90</v>
      </c>
      <c r="AU470" s="1">
        <f t="shared" si="352"/>
        <v>59</v>
      </c>
      <c r="AV470" s="1" t="str">
        <f t="shared" si="369"/>
        <v>195</v>
      </c>
      <c r="AW470" s="1">
        <f t="shared" si="353"/>
        <v>11505</v>
      </c>
      <c r="AX470" s="1">
        <f t="shared" si="354"/>
        <v>90</v>
      </c>
      <c r="AY470" s="1">
        <f t="shared" si="355"/>
        <v>58</v>
      </c>
      <c r="AZ470" s="1" t="str">
        <f t="shared" si="370"/>
        <v>227.5</v>
      </c>
      <c r="BA470" s="1">
        <f t="shared" si="356"/>
        <v>13195</v>
      </c>
      <c r="BB470" s="1">
        <f t="shared" si="357"/>
        <v>24700</v>
      </c>
      <c r="BC470" s="1">
        <f t="shared" si="358"/>
        <v>63</v>
      </c>
      <c r="BE470" s="1" t="str">
        <f t="shared" si="359"/>
        <v>320</v>
      </c>
      <c r="BI470" s="1">
        <f t="shared" si="360"/>
        <v>42198.4</v>
      </c>
      <c r="BJ470" s="1">
        <f t="shared" si="361"/>
        <v>42720.676</v>
      </c>
      <c r="BK470" s="1">
        <f t="shared" si="362"/>
        <v>43037.956</v>
      </c>
      <c r="BM470" s="1" t="e">
        <f>BI470*#REF!*BL470/1000</f>
        <v>#REF!</v>
      </c>
      <c r="BN470" s="1" t="e">
        <f>BJ470*#REF!*BL470/1000</f>
        <v>#REF!</v>
      </c>
      <c r="BO470" s="1" t="e">
        <f>BK470*#REF!*BL470/1000</f>
        <v>#REF!</v>
      </c>
      <c r="BR470" s="1">
        <f t="shared" si="363"/>
        <v>0</v>
      </c>
      <c r="BS470" s="1">
        <f t="shared" si="364"/>
        <v>0</v>
      </c>
      <c r="BT470" s="1">
        <f t="shared" si="365"/>
        <v>0</v>
      </c>
    </row>
    <row r="471" spans="1:72">
      <c r="A471" s="1">
        <v>468</v>
      </c>
      <c r="B471" s="8" t="s">
        <v>94</v>
      </c>
      <c r="D471" s="1">
        <v>12820</v>
      </c>
      <c r="F471" s="1">
        <v>90</v>
      </c>
      <c r="G471" s="1">
        <v>59</v>
      </c>
      <c r="H471" s="1">
        <v>90</v>
      </c>
      <c r="I471" s="1">
        <v>58</v>
      </c>
      <c r="J471" s="1">
        <v>160</v>
      </c>
      <c r="K471" s="1">
        <f t="shared" si="344"/>
        <v>24700</v>
      </c>
      <c r="L471" s="1">
        <f t="shared" si="345"/>
        <v>43270.4</v>
      </c>
      <c r="M471" s="1">
        <f t="shared" si="346"/>
        <v>43792.676</v>
      </c>
      <c r="N471" s="1">
        <f t="shared" si="347"/>
        <v>44109.956</v>
      </c>
      <c r="O471" s="1">
        <f t="shared" si="371"/>
        <v>15120</v>
      </c>
      <c r="P471" s="1">
        <v>2900</v>
      </c>
      <c r="Q471" s="1">
        <v>2400</v>
      </c>
      <c r="R471" s="11" t="s">
        <v>89</v>
      </c>
      <c r="S471" s="13">
        <v>3458</v>
      </c>
      <c r="T471" s="13">
        <v>2867</v>
      </c>
      <c r="U471" s="13">
        <v>2652</v>
      </c>
      <c r="V471" s="14">
        <f t="shared" si="266"/>
        <v>8977</v>
      </c>
      <c r="W471" s="13">
        <f>1620*2</f>
        <v>3240</v>
      </c>
      <c r="X471" s="13">
        <f>380/2</f>
        <v>190</v>
      </c>
      <c r="Y471" s="13">
        <v>247</v>
      </c>
      <c r="Z471" s="13">
        <v>80</v>
      </c>
      <c r="AA471" s="11">
        <f t="shared" si="342"/>
        <v>12820</v>
      </c>
      <c r="AB471" s="12">
        <f t="shared" si="366"/>
        <v>2669.7</v>
      </c>
      <c r="AC471" s="18">
        <f t="shared" si="348"/>
        <v>18050.4</v>
      </c>
      <c r="AD471" s="17">
        <f t="shared" si="349"/>
        <v>18572.676</v>
      </c>
      <c r="AE471" s="17">
        <f t="shared" si="350"/>
        <v>18889.956</v>
      </c>
      <c r="AF471" s="19">
        <v>55</v>
      </c>
      <c r="AG471" s="13">
        <v>24</v>
      </c>
      <c r="AH471" s="13">
        <v>25</v>
      </c>
      <c r="AI471" s="13">
        <v>8</v>
      </c>
      <c r="AJ471" s="21">
        <v>50</v>
      </c>
      <c r="AK471" s="21">
        <v>4</v>
      </c>
      <c r="AL471" s="21">
        <v>2.5</v>
      </c>
      <c r="AM471" s="21">
        <v>4.2</v>
      </c>
      <c r="AN471" s="13">
        <v>3.4</v>
      </c>
      <c r="AO471" s="13">
        <v>5</v>
      </c>
      <c r="AP471" s="13">
        <v>35</v>
      </c>
      <c r="AQ471" s="11">
        <f t="shared" si="343"/>
        <v>12820</v>
      </c>
      <c r="AR471" s="13">
        <f t="shared" si="367"/>
        <v>839.556</v>
      </c>
      <c r="AS471" s="13">
        <f t="shared" si="368"/>
        <v>522.276</v>
      </c>
      <c r="AT471" s="1">
        <f t="shared" si="351"/>
        <v>90</v>
      </c>
      <c r="AU471" s="1">
        <f t="shared" si="352"/>
        <v>59</v>
      </c>
      <c r="AV471" s="1" t="str">
        <f t="shared" si="369"/>
        <v>195</v>
      </c>
      <c r="AW471" s="1">
        <f t="shared" si="353"/>
        <v>11505</v>
      </c>
      <c r="AX471" s="1">
        <f t="shared" si="354"/>
        <v>90</v>
      </c>
      <c r="AY471" s="1">
        <f t="shared" si="355"/>
        <v>58</v>
      </c>
      <c r="AZ471" s="1" t="str">
        <f t="shared" si="370"/>
        <v>227.5</v>
      </c>
      <c r="BA471" s="1">
        <f t="shared" si="356"/>
        <v>13195</v>
      </c>
      <c r="BB471" s="1">
        <f t="shared" si="357"/>
        <v>24700</v>
      </c>
      <c r="BC471" s="1">
        <f t="shared" si="358"/>
        <v>160</v>
      </c>
      <c r="BE471" s="1" t="str">
        <f t="shared" si="359"/>
        <v>520</v>
      </c>
      <c r="BI471" s="1">
        <f t="shared" si="360"/>
        <v>43270.4</v>
      </c>
      <c r="BJ471" s="1">
        <f t="shared" si="361"/>
        <v>43792.676</v>
      </c>
      <c r="BK471" s="1">
        <f t="shared" si="362"/>
        <v>44109.956</v>
      </c>
      <c r="BM471" s="1" t="e">
        <f>BI471*#REF!*BL471/1000</f>
        <v>#REF!</v>
      </c>
      <c r="BN471" s="1" t="e">
        <f>BJ471*#REF!*BL471/1000</f>
        <v>#REF!</v>
      </c>
      <c r="BO471" s="1" t="e">
        <f>BK471*#REF!*BL471/1000</f>
        <v>#REF!</v>
      </c>
      <c r="BR471" s="1">
        <f t="shared" si="363"/>
        <v>0</v>
      </c>
      <c r="BS471" s="1">
        <f t="shared" si="364"/>
        <v>0</v>
      </c>
      <c r="BT471" s="1">
        <f t="shared" si="365"/>
        <v>0</v>
      </c>
    </row>
    <row r="472" spans="1:72">
      <c r="A472" s="1">
        <v>469</v>
      </c>
      <c r="B472" s="8" t="s">
        <v>94</v>
      </c>
      <c r="D472" s="1">
        <v>12820</v>
      </c>
      <c r="F472" s="1">
        <v>90</v>
      </c>
      <c r="G472" s="1">
        <v>59</v>
      </c>
      <c r="H472" s="1">
        <v>90</v>
      </c>
      <c r="I472" s="1">
        <v>58</v>
      </c>
      <c r="J472" s="1">
        <v>160</v>
      </c>
      <c r="K472" s="1">
        <f t="shared" si="344"/>
        <v>24700</v>
      </c>
      <c r="L472" s="1">
        <f t="shared" si="345"/>
        <v>43490.4</v>
      </c>
      <c r="M472" s="1">
        <f t="shared" si="346"/>
        <v>44012.676</v>
      </c>
      <c r="N472" s="1">
        <f t="shared" si="347"/>
        <v>44329.956</v>
      </c>
      <c r="O472" s="1">
        <f t="shared" si="371"/>
        <v>15120</v>
      </c>
      <c r="P472" s="1">
        <v>2900</v>
      </c>
      <c r="Q472" s="1">
        <v>2400</v>
      </c>
      <c r="R472" s="11" t="s">
        <v>90</v>
      </c>
      <c r="S472" s="13">
        <v>3458</v>
      </c>
      <c r="T472" s="13">
        <v>2867</v>
      </c>
      <c r="U472" s="13">
        <v>2652</v>
      </c>
      <c r="V472" s="14">
        <f t="shared" si="266"/>
        <v>8977</v>
      </c>
      <c r="W472" s="13">
        <f>1730*2</f>
        <v>3460</v>
      </c>
      <c r="X472" s="13">
        <f>380/2</f>
        <v>190</v>
      </c>
      <c r="Y472" s="13">
        <v>247</v>
      </c>
      <c r="Z472" s="13">
        <v>80</v>
      </c>
      <c r="AA472" s="11">
        <f t="shared" si="342"/>
        <v>12820</v>
      </c>
      <c r="AB472" s="12">
        <f t="shared" si="366"/>
        <v>2669.7</v>
      </c>
      <c r="AC472" s="18">
        <f t="shared" si="348"/>
        <v>18270.4</v>
      </c>
      <c r="AD472" s="17">
        <f t="shared" si="349"/>
        <v>18792.676</v>
      </c>
      <c r="AE472" s="17">
        <f t="shared" si="350"/>
        <v>19109.956</v>
      </c>
      <c r="AF472" s="19">
        <v>55</v>
      </c>
      <c r="AG472" s="13">
        <v>24</v>
      </c>
      <c r="AH472" s="13">
        <v>25</v>
      </c>
      <c r="AI472" s="13">
        <v>8</v>
      </c>
      <c r="AJ472" s="21">
        <v>50</v>
      </c>
      <c r="AK472" s="21">
        <v>4</v>
      </c>
      <c r="AL472" s="21">
        <v>2.5</v>
      </c>
      <c r="AM472" s="21">
        <v>4.2</v>
      </c>
      <c r="AN472" s="13">
        <v>3.4</v>
      </c>
      <c r="AO472" s="13">
        <v>5</v>
      </c>
      <c r="AP472" s="13">
        <v>35</v>
      </c>
      <c r="AQ472" s="11">
        <f t="shared" si="343"/>
        <v>12820</v>
      </c>
      <c r="AR472" s="13">
        <f t="shared" si="367"/>
        <v>839.556</v>
      </c>
      <c r="AS472" s="13">
        <f t="shared" si="368"/>
        <v>522.276</v>
      </c>
      <c r="AT472" s="1">
        <f t="shared" si="351"/>
        <v>90</v>
      </c>
      <c r="AU472" s="1">
        <f t="shared" si="352"/>
        <v>59</v>
      </c>
      <c r="AV472" s="1" t="str">
        <f t="shared" si="369"/>
        <v>195</v>
      </c>
      <c r="AW472" s="1">
        <f t="shared" si="353"/>
        <v>11505</v>
      </c>
      <c r="AX472" s="1">
        <f t="shared" si="354"/>
        <v>90</v>
      </c>
      <c r="AY472" s="1">
        <f t="shared" si="355"/>
        <v>58</v>
      </c>
      <c r="AZ472" s="1" t="str">
        <f t="shared" si="370"/>
        <v>227.5</v>
      </c>
      <c r="BA472" s="1">
        <f t="shared" si="356"/>
        <v>13195</v>
      </c>
      <c r="BB472" s="1">
        <f t="shared" si="357"/>
        <v>24700</v>
      </c>
      <c r="BC472" s="1">
        <f t="shared" si="358"/>
        <v>160</v>
      </c>
      <c r="BE472" s="1" t="str">
        <f t="shared" si="359"/>
        <v>520</v>
      </c>
      <c r="BI472" s="1">
        <f t="shared" si="360"/>
        <v>43490.4</v>
      </c>
      <c r="BJ472" s="1">
        <f t="shared" si="361"/>
        <v>44012.676</v>
      </c>
      <c r="BK472" s="1">
        <f t="shared" si="362"/>
        <v>44329.956</v>
      </c>
      <c r="BM472" s="1" t="e">
        <f>BI472*#REF!*BL472/1000</f>
        <v>#REF!</v>
      </c>
      <c r="BN472" s="1" t="e">
        <f>BJ472*#REF!*BL472/1000</f>
        <v>#REF!</v>
      </c>
      <c r="BO472" s="1" t="e">
        <f>BK472*#REF!*BL472/1000</f>
        <v>#REF!</v>
      </c>
      <c r="BR472" s="1">
        <f t="shared" si="363"/>
        <v>0</v>
      </c>
      <c r="BS472" s="1">
        <f t="shared" si="364"/>
        <v>0</v>
      </c>
      <c r="BT472" s="1">
        <f t="shared" si="365"/>
        <v>0</v>
      </c>
    </row>
    <row r="473" spans="1:72">
      <c r="A473" s="1">
        <v>470</v>
      </c>
      <c r="B473" s="8" t="s">
        <v>94</v>
      </c>
      <c r="D473" s="1">
        <v>12820</v>
      </c>
      <c r="F473" s="1">
        <v>90</v>
      </c>
      <c r="G473" s="1">
        <v>59</v>
      </c>
      <c r="H473" s="1">
        <v>90</v>
      </c>
      <c r="I473" s="1">
        <v>58</v>
      </c>
      <c r="J473" s="1">
        <v>63</v>
      </c>
      <c r="K473" s="1">
        <f t="shared" si="344"/>
        <v>24700</v>
      </c>
      <c r="L473" s="1">
        <f t="shared" si="345"/>
        <v>44186</v>
      </c>
      <c r="M473" s="1">
        <f t="shared" si="346"/>
        <v>44708.276</v>
      </c>
      <c r="N473" s="1">
        <f t="shared" si="347"/>
        <v>45025.556</v>
      </c>
      <c r="O473" s="1">
        <f t="shared" si="371"/>
        <v>15120</v>
      </c>
      <c r="P473" s="1">
        <v>2900</v>
      </c>
      <c r="Q473" s="1">
        <v>2400</v>
      </c>
      <c r="R473" s="11" t="s">
        <v>83</v>
      </c>
      <c r="S473" s="13">
        <v>4003</v>
      </c>
      <c r="T473" s="13">
        <v>3330</v>
      </c>
      <c r="U473" s="13">
        <v>2927</v>
      </c>
      <c r="V473" s="14">
        <f t="shared" si="266"/>
        <v>10260</v>
      </c>
      <c r="W473" s="13">
        <v>2800</v>
      </c>
      <c r="X473" s="13">
        <v>200</v>
      </c>
      <c r="Y473" s="13">
        <v>247</v>
      </c>
      <c r="Z473" s="13">
        <v>80</v>
      </c>
      <c r="AA473" s="11">
        <f t="shared" si="342"/>
        <v>12820</v>
      </c>
      <c r="AB473" s="12">
        <f t="shared" si="366"/>
        <v>2806</v>
      </c>
      <c r="AC473" s="18">
        <f t="shared" si="348"/>
        <v>19166</v>
      </c>
      <c r="AD473" s="17">
        <f t="shared" si="349"/>
        <v>19688.276</v>
      </c>
      <c r="AE473" s="17">
        <f t="shared" si="350"/>
        <v>20005.556</v>
      </c>
      <c r="AF473" s="19">
        <v>55</v>
      </c>
      <c r="AG473" s="13">
        <v>24</v>
      </c>
      <c r="AH473" s="13">
        <v>25</v>
      </c>
      <c r="AI473" s="13">
        <v>8</v>
      </c>
      <c r="AJ473" s="21">
        <v>50</v>
      </c>
      <c r="AK473" s="21">
        <v>4</v>
      </c>
      <c r="AL473" s="21">
        <v>2.5</v>
      </c>
      <c r="AM473" s="21">
        <v>4.2</v>
      </c>
      <c r="AN473" s="13">
        <v>3.4</v>
      </c>
      <c r="AO473" s="13">
        <v>5</v>
      </c>
      <c r="AP473" s="13">
        <v>35</v>
      </c>
      <c r="AQ473" s="11">
        <f t="shared" si="343"/>
        <v>12820</v>
      </c>
      <c r="AR473" s="13">
        <f t="shared" si="367"/>
        <v>839.556</v>
      </c>
      <c r="AS473" s="13">
        <f t="shared" si="368"/>
        <v>522.276</v>
      </c>
      <c r="AT473" s="1">
        <f t="shared" si="351"/>
        <v>90</v>
      </c>
      <c r="AU473" s="1">
        <f t="shared" si="352"/>
        <v>59</v>
      </c>
      <c r="AV473" s="1" t="str">
        <f t="shared" si="369"/>
        <v>195</v>
      </c>
      <c r="AW473" s="1">
        <f t="shared" si="353"/>
        <v>11505</v>
      </c>
      <c r="AX473" s="1">
        <f t="shared" si="354"/>
        <v>90</v>
      </c>
      <c r="AY473" s="1">
        <f t="shared" si="355"/>
        <v>58</v>
      </c>
      <c r="AZ473" s="1" t="str">
        <f t="shared" si="370"/>
        <v>227.5</v>
      </c>
      <c r="BA473" s="1">
        <f t="shared" si="356"/>
        <v>13195</v>
      </c>
      <c r="BB473" s="1">
        <f t="shared" si="357"/>
        <v>24700</v>
      </c>
      <c r="BC473" s="1">
        <f t="shared" si="358"/>
        <v>63</v>
      </c>
      <c r="BE473" s="1" t="str">
        <f t="shared" si="359"/>
        <v>320</v>
      </c>
      <c r="BI473" s="1">
        <f t="shared" si="360"/>
        <v>44186</v>
      </c>
      <c r="BJ473" s="1">
        <f t="shared" si="361"/>
        <v>44708.276</v>
      </c>
      <c r="BK473" s="1">
        <f t="shared" si="362"/>
        <v>45025.556</v>
      </c>
      <c r="BM473" s="1" t="e">
        <f>BI473*#REF!*BL473/1000</f>
        <v>#REF!</v>
      </c>
      <c r="BN473" s="1" t="e">
        <f>BJ473*#REF!*BL473/1000</f>
        <v>#REF!</v>
      </c>
      <c r="BO473" s="1" t="e">
        <f>BK473*#REF!*BL473/1000</f>
        <v>#REF!</v>
      </c>
      <c r="BR473" s="1">
        <f t="shared" si="363"/>
        <v>0</v>
      </c>
      <c r="BS473" s="1">
        <f t="shared" si="364"/>
        <v>0</v>
      </c>
      <c r="BT473" s="1">
        <f t="shared" si="365"/>
        <v>0</v>
      </c>
    </row>
    <row r="474" spans="1:72">
      <c r="A474" s="1">
        <v>471</v>
      </c>
      <c r="B474" s="8" t="s">
        <v>94</v>
      </c>
      <c r="D474" s="1">
        <v>12820</v>
      </c>
      <c r="F474" s="1">
        <v>90</v>
      </c>
      <c r="G474" s="1">
        <v>59</v>
      </c>
      <c r="H474" s="1">
        <v>90</v>
      </c>
      <c r="I474" s="1">
        <v>58</v>
      </c>
      <c r="J474" s="1">
        <v>160</v>
      </c>
      <c r="K474" s="1">
        <f t="shared" si="344"/>
        <v>24700</v>
      </c>
      <c r="L474" s="1">
        <f t="shared" si="345"/>
        <v>45954</v>
      </c>
      <c r="M474" s="1">
        <f t="shared" si="346"/>
        <v>46476.276</v>
      </c>
      <c r="N474" s="1">
        <f t="shared" si="347"/>
        <v>46793.556</v>
      </c>
      <c r="O474" s="1">
        <f t="shared" si="371"/>
        <v>15120</v>
      </c>
      <c r="P474" s="1">
        <v>2900</v>
      </c>
      <c r="Q474" s="1">
        <v>2400</v>
      </c>
      <c r="R474" s="11" t="s">
        <v>87</v>
      </c>
      <c r="S474" s="13">
        <v>4003</v>
      </c>
      <c r="T474" s="13">
        <v>3330</v>
      </c>
      <c r="U474" s="13">
        <v>2927</v>
      </c>
      <c r="V474" s="14">
        <f t="shared" si="266"/>
        <v>10260</v>
      </c>
      <c r="W474" s="13">
        <f>2184*2</f>
        <v>4368</v>
      </c>
      <c r="X474" s="13">
        <v>200</v>
      </c>
      <c r="Y474" s="13">
        <v>247</v>
      </c>
      <c r="Z474" s="13">
        <v>80</v>
      </c>
      <c r="AA474" s="11">
        <f t="shared" si="342"/>
        <v>12820</v>
      </c>
      <c r="AB474" s="12">
        <f t="shared" si="366"/>
        <v>2806</v>
      </c>
      <c r="AC474" s="18">
        <f t="shared" si="348"/>
        <v>20734</v>
      </c>
      <c r="AD474" s="17">
        <f t="shared" si="349"/>
        <v>21256.276</v>
      </c>
      <c r="AE474" s="17">
        <f t="shared" si="350"/>
        <v>21573.556</v>
      </c>
      <c r="AF474" s="19">
        <v>55</v>
      </c>
      <c r="AG474" s="13">
        <v>24</v>
      </c>
      <c r="AH474" s="13">
        <v>25</v>
      </c>
      <c r="AI474" s="13">
        <v>8</v>
      </c>
      <c r="AJ474" s="21">
        <v>50</v>
      </c>
      <c r="AK474" s="21">
        <v>4</v>
      </c>
      <c r="AL474" s="21">
        <v>2.5</v>
      </c>
      <c r="AM474" s="21">
        <v>4.2</v>
      </c>
      <c r="AN474" s="13">
        <v>3.4</v>
      </c>
      <c r="AO474" s="13">
        <v>5</v>
      </c>
      <c r="AP474" s="13">
        <v>35</v>
      </c>
      <c r="AQ474" s="11">
        <f t="shared" si="343"/>
        <v>12820</v>
      </c>
      <c r="AR474" s="13">
        <f t="shared" si="367"/>
        <v>839.556</v>
      </c>
      <c r="AS474" s="13">
        <f t="shared" si="368"/>
        <v>522.276</v>
      </c>
      <c r="AT474" s="1">
        <f t="shared" si="351"/>
        <v>90</v>
      </c>
      <c r="AU474" s="1">
        <f t="shared" si="352"/>
        <v>59</v>
      </c>
      <c r="AV474" s="1" t="str">
        <f t="shared" si="369"/>
        <v>195</v>
      </c>
      <c r="AW474" s="1">
        <f t="shared" si="353"/>
        <v>11505</v>
      </c>
      <c r="AX474" s="1">
        <f t="shared" si="354"/>
        <v>90</v>
      </c>
      <c r="AY474" s="1">
        <f t="shared" si="355"/>
        <v>58</v>
      </c>
      <c r="AZ474" s="1" t="str">
        <f t="shared" si="370"/>
        <v>227.5</v>
      </c>
      <c r="BA474" s="1">
        <f t="shared" si="356"/>
        <v>13195</v>
      </c>
      <c r="BB474" s="1">
        <f t="shared" si="357"/>
        <v>24700</v>
      </c>
      <c r="BC474" s="1">
        <f t="shared" si="358"/>
        <v>160</v>
      </c>
      <c r="BE474" s="1" t="str">
        <f t="shared" si="359"/>
        <v>520</v>
      </c>
      <c r="BI474" s="1">
        <f t="shared" si="360"/>
        <v>45954</v>
      </c>
      <c r="BJ474" s="1">
        <f t="shared" si="361"/>
        <v>46476.276</v>
      </c>
      <c r="BK474" s="1">
        <f t="shared" si="362"/>
        <v>46793.556</v>
      </c>
      <c r="BM474" s="1" t="e">
        <f>BI474*#REF!*BL474/1000</f>
        <v>#REF!</v>
      </c>
      <c r="BN474" s="1" t="e">
        <f>BJ474*#REF!*BL474/1000</f>
        <v>#REF!</v>
      </c>
      <c r="BO474" s="1" t="e">
        <f>BK474*#REF!*BL474/1000</f>
        <v>#REF!</v>
      </c>
      <c r="BR474" s="1">
        <f t="shared" si="363"/>
        <v>0</v>
      </c>
      <c r="BS474" s="1">
        <f t="shared" si="364"/>
        <v>0</v>
      </c>
      <c r="BT474" s="1">
        <f t="shared" si="365"/>
        <v>0</v>
      </c>
    </row>
    <row r="475" spans="1:72">
      <c r="A475" s="1">
        <v>472</v>
      </c>
      <c r="B475" s="8" t="s">
        <v>94</v>
      </c>
      <c r="D475" s="1">
        <v>12820</v>
      </c>
      <c r="F475" s="1">
        <v>90</v>
      </c>
      <c r="G475" s="1">
        <v>59</v>
      </c>
      <c r="H475" s="1">
        <v>90</v>
      </c>
      <c r="I475" s="1">
        <v>58</v>
      </c>
      <c r="J475" s="1">
        <v>160</v>
      </c>
      <c r="K475" s="1">
        <f t="shared" si="344"/>
        <v>24700</v>
      </c>
      <c r="L475" s="1">
        <f t="shared" si="345"/>
        <v>46306</v>
      </c>
      <c r="M475" s="1">
        <f t="shared" si="346"/>
        <v>46828.276</v>
      </c>
      <c r="N475" s="1">
        <f t="shared" si="347"/>
        <v>47145.556</v>
      </c>
      <c r="O475" s="1">
        <f t="shared" si="371"/>
        <v>15120</v>
      </c>
      <c r="P475" s="1">
        <v>2900</v>
      </c>
      <c r="Q475" s="1">
        <v>2400</v>
      </c>
      <c r="R475" s="11" t="s">
        <v>82</v>
      </c>
      <c r="S475" s="13">
        <v>4003</v>
      </c>
      <c r="T475" s="13">
        <v>3330</v>
      </c>
      <c r="U475" s="13">
        <v>2927</v>
      </c>
      <c r="V475" s="14">
        <f t="shared" si="266"/>
        <v>10260</v>
      </c>
      <c r="W475" s="13">
        <f>2360*2</f>
        <v>4720</v>
      </c>
      <c r="X475" s="13">
        <v>200</v>
      </c>
      <c r="Y475" s="13">
        <v>247</v>
      </c>
      <c r="Z475" s="13">
        <v>80</v>
      </c>
      <c r="AA475" s="11">
        <f t="shared" si="342"/>
        <v>12820</v>
      </c>
      <c r="AB475" s="12">
        <f t="shared" si="366"/>
        <v>2806</v>
      </c>
      <c r="AC475" s="18">
        <f t="shared" si="348"/>
        <v>21086</v>
      </c>
      <c r="AD475" s="17">
        <f t="shared" si="349"/>
        <v>21608.276</v>
      </c>
      <c r="AE475" s="17">
        <f t="shared" si="350"/>
        <v>21925.556</v>
      </c>
      <c r="AF475" s="19">
        <v>55</v>
      </c>
      <c r="AG475" s="13">
        <v>24</v>
      </c>
      <c r="AH475" s="13">
        <v>25</v>
      </c>
      <c r="AI475" s="13">
        <v>8</v>
      </c>
      <c r="AJ475" s="21">
        <v>50</v>
      </c>
      <c r="AK475" s="21">
        <v>4</v>
      </c>
      <c r="AL475" s="21">
        <v>2.5</v>
      </c>
      <c r="AM475" s="21">
        <v>4.2</v>
      </c>
      <c r="AN475" s="13">
        <v>3.4</v>
      </c>
      <c r="AO475" s="13">
        <v>5</v>
      </c>
      <c r="AP475" s="13">
        <v>35</v>
      </c>
      <c r="AQ475" s="11">
        <f t="shared" si="343"/>
        <v>12820</v>
      </c>
      <c r="AR475" s="13">
        <f t="shared" si="367"/>
        <v>839.556</v>
      </c>
      <c r="AS475" s="13">
        <f t="shared" si="368"/>
        <v>522.276</v>
      </c>
      <c r="AT475" s="1">
        <f t="shared" si="351"/>
        <v>90</v>
      </c>
      <c r="AU475" s="1">
        <f t="shared" si="352"/>
        <v>59</v>
      </c>
      <c r="AV475" s="1" t="str">
        <f t="shared" si="369"/>
        <v>195</v>
      </c>
      <c r="AW475" s="1">
        <f t="shared" si="353"/>
        <v>11505</v>
      </c>
      <c r="AX475" s="1">
        <f t="shared" si="354"/>
        <v>90</v>
      </c>
      <c r="AY475" s="1">
        <f t="shared" si="355"/>
        <v>58</v>
      </c>
      <c r="AZ475" s="1" t="str">
        <f t="shared" si="370"/>
        <v>227.5</v>
      </c>
      <c r="BA475" s="1">
        <f t="shared" si="356"/>
        <v>13195</v>
      </c>
      <c r="BB475" s="1">
        <f t="shared" si="357"/>
        <v>24700</v>
      </c>
      <c r="BC475" s="1">
        <f t="shared" si="358"/>
        <v>160</v>
      </c>
      <c r="BE475" s="1" t="str">
        <f t="shared" si="359"/>
        <v>520</v>
      </c>
      <c r="BI475" s="1">
        <f t="shared" si="360"/>
        <v>46306</v>
      </c>
      <c r="BJ475" s="1">
        <f t="shared" si="361"/>
        <v>46828.276</v>
      </c>
      <c r="BK475" s="1">
        <f t="shared" si="362"/>
        <v>47145.556</v>
      </c>
      <c r="BM475" s="1" t="e">
        <f>BI475*#REF!*BL475/1000</f>
        <v>#REF!</v>
      </c>
      <c r="BN475" s="1" t="e">
        <f>BJ475*#REF!*BL475/1000</f>
        <v>#REF!</v>
      </c>
      <c r="BO475" s="1" t="e">
        <f>BK475*#REF!*BL475/1000</f>
        <v>#REF!</v>
      </c>
      <c r="BR475" s="1">
        <f t="shared" si="363"/>
        <v>0</v>
      </c>
      <c r="BS475" s="1">
        <f t="shared" si="364"/>
        <v>0</v>
      </c>
      <c r="BT475" s="1">
        <f t="shared" si="365"/>
        <v>0</v>
      </c>
    </row>
    <row r="476" spans="1:72">
      <c r="A476" s="1">
        <v>473</v>
      </c>
      <c r="B476" s="8" t="s">
        <v>94</v>
      </c>
      <c r="D476" s="1">
        <v>12820</v>
      </c>
      <c r="F476" s="1">
        <v>90</v>
      </c>
      <c r="G476" s="1">
        <v>59</v>
      </c>
      <c r="H476" s="1">
        <v>90</v>
      </c>
      <c r="I476" s="1">
        <v>58</v>
      </c>
      <c r="J476" s="1">
        <v>63</v>
      </c>
      <c r="K476" s="1">
        <f t="shared" si="344"/>
        <v>24700</v>
      </c>
      <c r="L476" s="1">
        <f t="shared" si="345"/>
        <v>49301.08</v>
      </c>
      <c r="M476" s="1">
        <f t="shared" si="346"/>
        <v>49823.356</v>
      </c>
      <c r="N476" s="1">
        <f t="shared" si="347"/>
        <v>50140.636</v>
      </c>
      <c r="O476" s="1">
        <f t="shared" si="371"/>
        <v>15120</v>
      </c>
      <c r="P476" s="1">
        <v>2900</v>
      </c>
      <c r="Q476" s="1">
        <v>2400</v>
      </c>
      <c r="R476" s="11" t="s">
        <v>95</v>
      </c>
      <c r="S476" s="13">
        <v>4870</v>
      </c>
      <c r="T476" s="13">
        <v>4700</v>
      </c>
      <c r="U476" s="13">
        <v>2927</v>
      </c>
      <c r="V476" s="14">
        <f t="shared" si="266"/>
        <v>12497</v>
      </c>
      <c r="W476" s="13">
        <f>2730*2</f>
        <v>5460</v>
      </c>
      <c r="X476" s="13">
        <v>208</v>
      </c>
      <c r="Y476" s="13">
        <v>247</v>
      </c>
      <c r="Z476" s="13">
        <v>80</v>
      </c>
      <c r="AA476" s="11">
        <f t="shared" si="342"/>
        <v>12820</v>
      </c>
      <c r="AB476" s="12">
        <f t="shared" si="366"/>
        <v>2915.04</v>
      </c>
      <c r="AC476" s="18">
        <f t="shared" si="348"/>
        <v>24281.08</v>
      </c>
      <c r="AD476" s="17">
        <f t="shared" si="349"/>
        <v>24803.356</v>
      </c>
      <c r="AE476" s="17">
        <f t="shared" si="350"/>
        <v>25120.636</v>
      </c>
      <c r="AF476" s="19">
        <v>55</v>
      </c>
      <c r="AG476" s="13">
        <v>24</v>
      </c>
      <c r="AH476" s="13">
        <v>25</v>
      </c>
      <c r="AI476" s="13">
        <v>8</v>
      </c>
      <c r="AJ476" s="21">
        <v>50</v>
      </c>
      <c r="AK476" s="21">
        <v>4</v>
      </c>
      <c r="AL476" s="21">
        <v>2.5</v>
      </c>
      <c r="AM476" s="21">
        <v>4.2</v>
      </c>
      <c r="AN476" s="13">
        <v>3.4</v>
      </c>
      <c r="AO476" s="13">
        <v>5</v>
      </c>
      <c r="AP476" s="13">
        <v>35</v>
      </c>
      <c r="AQ476" s="11">
        <f t="shared" si="343"/>
        <v>12820</v>
      </c>
      <c r="AR476" s="13">
        <f t="shared" si="367"/>
        <v>839.556</v>
      </c>
      <c r="AS476" s="13">
        <f t="shared" si="368"/>
        <v>522.276</v>
      </c>
      <c r="AT476" s="1">
        <f t="shared" si="351"/>
        <v>90</v>
      </c>
      <c r="AU476" s="1">
        <f t="shared" si="352"/>
        <v>59</v>
      </c>
      <c r="AV476" s="1" t="str">
        <f t="shared" si="369"/>
        <v>195</v>
      </c>
      <c r="AW476" s="1">
        <f t="shared" si="353"/>
        <v>11505</v>
      </c>
      <c r="AX476" s="1">
        <f t="shared" si="354"/>
        <v>90</v>
      </c>
      <c r="AY476" s="1">
        <f t="shared" si="355"/>
        <v>58</v>
      </c>
      <c r="AZ476" s="1" t="str">
        <f t="shared" si="370"/>
        <v>227.5</v>
      </c>
      <c r="BA476" s="1">
        <f t="shared" si="356"/>
        <v>13195</v>
      </c>
      <c r="BB476" s="1">
        <f t="shared" si="357"/>
        <v>24700</v>
      </c>
      <c r="BC476" s="1">
        <f t="shared" si="358"/>
        <v>63</v>
      </c>
      <c r="BE476" s="1" t="str">
        <f t="shared" si="359"/>
        <v>320</v>
      </c>
      <c r="BI476" s="1">
        <f t="shared" si="360"/>
        <v>49301.08</v>
      </c>
      <c r="BJ476" s="1">
        <f t="shared" si="361"/>
        <v>49823.356</v>
      </c>
      <c r="BK476" s="1">
        <f t="shared" si="362"/>
        <v>50140.636</v>
      </c>
      <c r="BM476" s="1" t="e">
        <f>BI476*#REF!*BL476/1000</f>
        <v>#REF!</v>
      </c>
      <c r="BN476" s="1" t="e">
        <f>BJ476*#REF!*BL476/1000</f>
        <v>#REF!</v>
      </c>
      <c r="BO476" s="1" t="e">
        <f>BK476*#REF!*BL476/1000</f>
        <v>#REF!</v>
      </c>
      <c r="BR476" s="1">
        <f t="shared" si="363"/>
        <v>0</v>
      </c>
      <c r="BS476" s="1">
        <f t="shared" si="364"/>
        <v>0</v>
      </c>
      <c r="BT476" s="1">
        <f t="shared" si="365"/>
        <v>0</v>
      </c>
    </row>
    <row r="477" spans="1:72">
      <c r="A477" s="1">
        <v>474</v>
      </c>
      <c r="B477" s="8" t="s">
        <v>94</v>
      </c>
      <c r="D477" s="1">
        <v>12820</v>
      </c>
      <c r="F477" s="1">
        <v>90</v>
      </c>
      <c r="G477" s="1">
        <v>59</v>
      </c>
      <c r="H477" s="1">
        <v>90</v>
      </c>
      <c r="I477" s="1">
        <v>58</v>
      </c>
      <c r="J477" s="1">
        <v>160</v>
      </c>
      <c r="K477" s="1">
        <f t="shared" si="344"/>
        <v>24700</v>
      </c>
      <c r="L477" s="1">
        <f t="shared" si="345"/>
        <v>51905.08</v>
      </c>
      <c r="M477" s="1">
        <f t="shared" si="346"/>
        <v>52427.356</v>
      </c>
      <c r="N477" s="1">
        <f t="shared" si="347"/>
        <v>52744.636</v>
      </c>
      <c r="O477" s="1">
        <f t="shared" si="371"/>
        <v>15120</v>
      </c>
      <c r="P477" s="1">
        <v>2900</v>
      </c>
      <c r="Q477" s="1">
        <v>2400</v>
      </c>
      <c r="R477" s="11" t="s">
        <v>96</v>
      </c>
      <c r="S477" s="13">
        <v>4870</v>
      </c>
      <c r="T477" s="13">
        <v>4700</v>
      </c>
      <c r="U477" s="13">
        <v>2927</v>
      </c>
      <c r="V477" s="14">
        <f t="shared" si="266"/>
        <v>12497</v>
      </c>
      <c r="W477" s="13">
        <f>3932*2</f>
        <v>7864</v>
      </c>
      <c r="X477" s="13">
        <v>208</v>
      </c>
      <c r="Y477" s="13">
        <v>247</v>
      </c>
      <c r="Z477" s="13">
        <v>80</v>
      </c>
      <c r="AA477" s="11">
        <f t="shared" si="342"/>
        <v>12820</v>
      </c>
      <c r="AB477" s="12">
        <f t="shared" si="366"/>
        <v>2915.04</v>
      </c>
      <c r="AC477" s="18">
        <f t="shared" si="348"/>
        <v>26685.08</v>
      </c>
      <c r="AD477" s="17">
        <f t="shared" si="349"/>
        <v>27207.356</v>
      </c>
      <c r="AE477" s="17">
        <f t="shared" si="350"/>
        <v>27524.636</v>
      </c>
      <c r="AF477" s="19">
        <v>55</v>
      </c>
      <c r="AG477" s="13">
        <v>24</v>
      </c>
      <c r="AH477" s="13">
        <v>25</v>
      </c>
      <c r="AI477" s="13">
        <v>8</v>
      </c>
      <c r="AJ477" s="21">
        <v>50</v>
      </c>
      <c r="AK477" s="21">
        <v>4</v>
      </c>
      <c r="AL477" s="21">
        <v>2.5</v>
      </c>
      <c r="AM477" s="21">
        <v>4.2</v>
      </c>
      <c r="AN477" s="13">
        <v>3.4</v>
      </c>
      <c r="AO477" s="13">
        <v>5</v>
      </c>
      <c r="AP477" s="13">
        <v>35</v>
      </c>
      <c r="AQ477" s="11">
        <f t="shared" si="343"/>
        <v>12820</v>
      </c>
      <c r="AR477" s="13">
        <f t="shared" si="367"/>
        <v>839.556</v>
      </c>
      <c r="AS477" s="13">
        <f t="shared" si="368"/>
        <v>522.276</v>
      </c>
      <c r="AT477" s="1">
        <f t="shared" si="351"/>
        <v>90</v>
      </c>
      <c r="AU477" s="1">
        <f t="shared" si="352"/>
        <v>59</v>
      </c>
      <c r="AV477" s="1" t="str">
        <f t="shared" si="369"/>
        <v>195</v>
      </c>
      <c r="AW477" s="1">
        <f t="shared" si="353"/>
        <v>11505</v>
      </c>
      <c r="AX477" s="1">
        <f t="shared" si="354"/>
        <v>90</v>
      </c>
      <c r="AY477" s="1">
        <f t="shared" si="355"/>
        <v>58</v>
      </c>
      <c r="AZ477" s="1" t="str">
        <f t="shared" si="370"/>
        <v>227.5</v>
      </c>
      <c r="BA477" s="1">
        <f t="shared" si="356"/>
        <v>13195</v>
      </c>
      <c r="BB477" s="1">
        <f t="shared" si="357"/>
        <v>24700</v>
      </c>
      <c r="BC477" s="1">
        <f t="shared" si="358"/>
        <v>160</v>
      </c>
      <c r="BE477" s="1" t="str">
        <f t="shared" si="359"/>
        <v>520</v>
      </c>
      <c r="BI477" s="1">
        <f t="shared" si="360"/>
        <v>51905.08</v>
      </c>
      <c r="BJ477" s="1">
        <f t="shared" si="361"/>
        <v>52427.356</v>
      </c>
      <c r="BK477" s="1">
        <f t="shared" si="362"/>
        <v>52744.636</v>
      </c>
      <c r="BM477" s="1" t="e">
        <f>BI477*#REF!*BL477/1000</f>
        <v>#REF!</v>
      </c>
      <c r="BN477" s="1" t="e">
        <f>BJ477*#REF!*BL477/1000</f>
        <v>#REF!</v>
      </c>
      <c r="BO477" s="1" t="e">
        <f>BK477*#REF!*BL477/1000</f>
        <v>#REF!</v>
      </c>
      <c r="BR477" s="1">
        <f t="shared" si="363"/>
        <v>0</v>
      </c>
      <c r="BS477" s="1">
        <f t="shared" si="364"/>
        <v>0</v>
      </c>
      <c r="BT477" s="1">
        <f t="shared" si="365"/>
        <v>0</v>
      </c>
    </row>
    <row r="478" spans="1:72">
      <c r="A478" s="1">
        <v>475</v>
      </c>
      <c r="B478" s="8" t="s">
        <v>94</v>
      </c>
      <c r="C478" s="1">
        <v>900</v>
      </c>
      <c r="D478" s="1">
        <v>13450</v>
      </c>
      <c r="F478" s="1">
        <v>90</v>
      </c>
      <c r="G478" s="1">
        <v>63</v>
      </c>
      <c r="H478" s="1">
        <v>90</v>
      </c>
      <c r="I478" s="1">
        <v>62</v>
      </c>
      <c r="J478" s="1">
        <v>63</v>
      </c>
      <c r="K478" s="1">
        <f t="shared" si="344"/>
        <v>26390</v>
      </c>
      <c r="L478" s="1">
        <f t="shared" si="345"/>
        <v>42034</v>
      </c>
      <c r="M478" s="1">
        <f t="shared" si="346"/>
        <v>42570.64</v>
      </c>
      <c r="N478" s="1">
        <f t="shared" si="347"/>
        <v>42903.04</v>
      </c>
      <c r="O478" s="1">
        <f t="shared" si="371"/>
        <v>15750</v>
      </c>
      <c r="P478" s="1">
        <v>2900</v>
      </c>
      <c r="Q478" s="1">
        <v>2400</v>
      </c>
      <c r="R478" s="11" t="s">
        <v>77</v>
      </c>
      <c r="S478" s="13">
        <v>2680</v>
      </c>
      <c r="T478" s="13">
        <v>2867</v>
      </c>
      <c r="U478" s="13">
        <v>2652</v>
      </c>
      <c r="V478" s="14">
        <f t="shared" si="266"/>
        <v>8199</v>
      </c>
      <c r="W478" s="13">
        <v>1480</v>
      </c>
      <c r="X478" s="13">
        <f>350/2</f>
        <v>175</v>
      </c>
      <c r="Y478" s="13">
        <v>247</v>
      </c>
      <c r="Z478" s="13">
        <v>80</v>
      </c>
      <c r="AA478" s="11">
        <f t="shared" si="342"/>
        <v>13450</v>
      </c>
      <c r="AB478" s="12">
        <f t="shared" si="366"/>
        <v>2575.5</v>
      </c>
      <c r="AC478" s="18">
        <f t="shared" si="348"/>
        <v>15324</v>
      </c>
      <c r="AD478" s="17">
        <f t="shared" si="349"/>
        <v>15860.64</v>
      </c>
      <c r="AE478" s="17">
        <f t="shared" si="350"/>
        <v>16193.04</v>
      </c>
      <c r="AF478" s="19">
        <v>55</v>
      </c>
      <c r="AG478" s="13">
        <v>24</v>
      </c>
      <c r="AH478" s="13">
        <v>25</v>
      </c>
      <c r="AI478" s="13">
        <v>8</v>
      </c>
      <c r="AJ478" s="21">
        <v>50</v>
      </c>
      <c r="AK478" s="21">
        <v>4</v>
      </c>
      <c r="AL478" s="21">
        <v>2.5</v>
      </c>
      <c r="AM478" s="21">
        <v>4.2</v>
      </c>
      <c r="AN478" s="13">
        <v>3.4</v>
      </c>
      <c r="AO478" s="13">
        <v>5</v>
      </c>
      <c r="AP478" s="13">
        <v>35</v>
      </c>
      <c r="AQ478" s="11">
        <f t="shared" si="343"/>
        <v>13450</v>
      </c>
      <c r="AR478" s="13">
        <f t="shared" si="367"/>
        <v>869.04</v>
      </c>
      <c r="AS478" s="13">
        <f t="shared" si="368"/>
        <v>536.64</v>
      </c>
      <c r="AT478" s="1">
        <f t="shared" si="351"/>
        <v>90</v>
      </c>
      <c r="AU478" s="1">
        <f t="shared" si="352"/>
        <v>63</v>
      </c>
      <c r="AV478" s="1" t="str">
        <f t="shared" si="369"/>
        <v>195</v>
      </c>
      <c r="AW478" s="1">
        <f t="shared" si="353"/>
        <v>12285</v>
      </c>
      <c r="AX478" s="1">
        <f t="shared" si="354"/>
        <v>90</v>
      </c>
      <c r="AY478" s="1">
        <f t="shared" si="355"/>
        <v>62</v>
      </c>
      <c r="AZ478" s="1" t="str">
        <f t="shared" si="370"/>
        <v>227.5</v>
      </c>
      <c r="BA478" s="1">
        <f t="shared" si="356"/>
        <v>14105</v>
      </c>
      <c r="BB478" s="1">
        <f t="shared" si="357"/>
        <v>26390</v>
      </c>
      <c r="BC478" s="1">
        <f t="shared" si="358"/>
        <v>63</v>
      </c>
      <c r="BE478" s="1" t="str">
        <f t="shared" si="359"/>
        <v>320</v>
      </c>
      <c r="BI478" s="1">
        <f t="shared" si="360"/>
        <v>42034</v>
      </c>
      <c r="BJ478" s="1">
        <f t="shared" si="361"/>
        <v>42570.64</v>
      </c>
      <c r="BK478" s="1">
        <f t="shared" si="362"/>
        <v>42903.04</v>
      </c>
      <c r="BM478" s="1" t="e">
        <f>BI478*#REF!*BL478/1000</f>
        <v>#REF!</v>
      </c>
      <c r="BN478" s="1" t="e">
        <f>BJ478*#REF!*BL478/1000</f>
        <v>#REF!</v>
      </c>
      <c r="BO478" s="1" t="e">
        <f>BK478*#REF!*BL478/1000</f>
        <v>#REF!</v>
      </c>
      <c r="BR478" s="1">
        <f t="shared" si="363"/>
        <v>0</v>
      </c>
      <c r="BS478" s="1">
        <f t="shared" si="364"/>
        <v>0</v>
      </c>
      <c r="BT478" s="1">
        <f t="shared" si="365"/>
        <v>0</v>
      </c>
    </row>
    <row r="479" spans="1:72">
      <c r="A479" s="1">
        <v>476</v>
      </c>
      <c r="B479" s="8" t="s">
        <v>94</v>
      </c>
      <c r="D479" s="1">
        <v>13450</v>
      </c>
      <c r="F479" s="1">
        <v>90</v>
      </c>
      <c r="G479" s="1">
        <v>63</v>
      </c>
      <c r="H479" s="1">
        <v>90</v>
      </c>
      <c r="I479" s="1">
        <v>62</v>
      </c>
      <c r="J479" s="1">
        <v>63</v>
      </c>
      <c r="K479" s="1">
        <f t="shared" si="344"/>
        <v>26390</v>
      </c>
      <c r="L479" s="1">
        <f t="shared" si="345"/>
        <v>43759.8</v>
      </c>
      <c r="M479" s="1">
        <f t="shared" si="346"/>
        <v>44296.44</v>
      </c>
      <c r="N479" s="1">
        <f t="shared" si="347"/>
        <v>44628.84</v>
      </c>
      <c r="O479" s="1">
        <f t="shared" si="371"/>
        <v>15750</v>
      </c>
      <c r="P479" s="1">
        <v>2900</v>
      </c>
      <c r="Q479" s="1">
        <v>2400</v>
      </c>
      <c r="R479" s="11" t="s">
        <v>78</v>
      </c>
      <c r="S479" s="13">
        <v>3458</v>
      </c>
      <c r="T479" s="13">
        <v>2867</v>
      </c>
      <c r="U479" s="13">
        <v>2652</v>
      </c>
      <c r="V479" s="14">
        <f t="shared" si="266"/>
        <v>8977</v>
      </c>
      <c r="W479" s="13">
        <v>2000</v>
      </c>
      <c r="X479" s="13">
        <f>380/2</f>
        <v>190</v>
      </c>
      <c r="Y479" s="13">
        <v>247</v>
      </c>
      <c r="Z479" s="13">
        <v>80</v>
      </c>
      <c r="AA479" s="11">
        <f t="shared" si="342"/>
        <v>13450</v>
      </c>
      <c r="AB479" s="12">
        <f t="shared" si="366"/>
        <v>2789.4</v>
      </c>
      <c r="AC479" s="18">
        <f t="shared" si="348"/>
        <v>17049.8</v>
      </c>
      <c r="AD479" s="17">
        <f t="shared" si="349"/>
        <v>17586.44</v>
      </c>
      <c r="AE479" s="17">
        <f t="shared" si="350"/>
        <v>17918.84</v>
      </c>
      <c r="AF479" s="19">
        <v>55</v>
      </c>
      <c r="AG479" s="13">
        <v>24</v>
      </c>
      <c r="AH479" s="13">
        <v>25</v>
      </c>
      <c r="AI479" s="13">
        <v>8</v>
      </c>
      <c r="AJ479" s="21">
        <v>50</v>
      </c>
      <c r="AK479" s="21">
        <v>4</v>
      </c>
      <c r="AL479" s="21">
        <v>2.5</v>
      </c>
      <c r="AM479" s="21">
        <v>4.2</v>
      </c>
      <c r="AN479" s="13">
        <v>3.4</v>
      </c>
      <c r="AO479" s="13">
        <v>5</v>
      </c>
      <c r="AP479" s="13">
        <v>35</v>
      </c>
      <c r="AQ479" s="11">
        <f t="shared" si="343"/>
        <v>13450</v>
      </c>
      <c r="AR479" s="13">
        <f t="shared" si="367"/>
        <v>869.04</v>
      </c>
      <c r="AS479" s="13">
        <f t="shared" si="368"/>
        <v>536.64</v>
      </c>
      <c r="AT479" s="1">
        <f t="shared" si="351"/>
        <v>90</v>
      </c>
      <c r="AU479" s="1">
        <f t="shared" si="352"/>
        <v>63</v>
      </c>
      <c r="AV479" s="1" t="str">
        <f t="shared" si="369"/>
        <v>195</v>
      </c>
      <c r="AW479" s="1">
        <f t="shared" si="353"/>
        <v>12285</v>
      </c>
      <c r="AX479" s="1">
        <f t="shared" si="354"/>
        <v>90</v>
      </c>
      <c r="AY479" s="1">
        <f t="shared" si="355"/>
        <v>62</v>
      </c>
      <c r="AZ479" s="1" t="str">
        <f t="shared" si="370"/>
        <v>227.5</v>
      </c>
      <c r="BA479" s="1">
        <f t="shared" si="356"/>
        <v>14105</v>
      </c>
      <c r="BB479" s="1">
        <f t="shared" si="357"/>
        <v>26390</v>
      </c>
      <c r="BC479" s="1">
        <f t="shared" si="358"/>
        <v>63</v>
      </c>
      <c r="BE479" s="1" t="str">
        <f t="shared" si="359"/>
        <v>320</v>
      </c>
      <c r="BI479" s="1">
        <f t="shared" si="360"/>
        <v>43759.8</v>
      </c>
      <c r="BJ479" s="1">
        <f t="shared" si="361"/>
        <v>44296.44</v>
      </c>
      <c r="BK479" s="1">
        <f t="shared" si="362"/>
        <v>44628.84</v>
      </c>
      <c r="BM479" s="1" t="e">
        <f>BI479*#REF!*BL479/1000</f>
        <v>#REF!</v>
      </c>
      <c r="BN479" s="1" t="e">
        <f>BJ479*#REF!*BL479/1000</f>
        <v>#REF!</v>
      </c>
      <c r="BO479" s="1" t="e">
        <f>BK479*#REF!*BL479/1000</f>
        <v>#REF!</v>
      </c>
      <c r="BR479" s="1">
        <f t="shared" si="363"/>
        <v>0</v>
      </c>
      <c r="BS479" s="1">
        <f t="shared" si="364"/>
        <v>0</v>
      </c>
      <c r="BT479" s="1">
        <f t="shared" si="365"/>
        <v>0</v>
      </c>
    </row>
    <row r="480" spans="1:72">
      <c r="A480" s="1">
        <v>477</v>
      </c>
      <c r="B480" s="8" t="s">
        <v>94</v>
      </c>
      <c r="D480" s="1">
        <v>13450</v>
      </c>
      <c r="F480" s="1">
        <v>90</v>
      </c>
      <c r="G480" s="1">
        <v>63</v>
      </c>
      <c r="H480" s="1">
        <v>90</v>
      </c>
      <c r="I480" s="1">
        <v>62</v>
      </c>
      <c r="J480" s="1">
        <v>63</v>
      </c>
      <c r="K480" s="1">
        <f t="shared" si="344"/>
        <v>26390</v>
      </c>
      <c r="L480" s="1">
        <f t="shared" si="345"/>
        <v>44127.8</v>
      </c>
      <c r="M480" s="1">
        <f t="shared" si="346"/>
        <v>44664.44</v>
      </c>
      <c r="N480" s="1">
        <f t="shared" si="347"/>
        <v>44996.84</v>
      </c>
      <c r="O480" s="1">
        <f t="shared" si="371"/>
        <v>15750</v>
      </c>
      <c r="P480" s="1">
        <v>2900</v>
      </c>
      <c r="Q480" s="1">
        <v>2400</v>
      </c>
      <c r="R480" s="11" t="s">
        <v>80</v>
      </c>
      <c r="S480" s="13">
        <v>3458</v>
      </c>
      <c r="T480" s="13">
        <v>2867</v>
      </c>
      <c r="U480" s="13">
        <v>2652</v>
      </c>
      <c r="V480" s="14">
        <f t="shared" si="266"/>
        <v>8977</v>
      </c>
      <c r="W480" s="13">
        <f>1184*2</f>
        <v>2368</v>
      </c>
      <c r="X480" s="13">
        <f>380/2</f>
        <v>190</v>
      </c>
      <c r="Y480" s="13">
        <v>247</v>
      </c>
      <c r="Z480" s="13">
        <v>80</v>
      </c>
      <c r="AA480" s="11">
        <f t="shared" si="342"/>
        <v>13450</v>
      </c>
      <c r="AB480" s="12">
        <f t="shared" si="366"/>
        <v>2789.4</v>
      </c>
      <c r="AC480" s="18">
        <f t="shared" si="348"/>
        <v>17417.8</v>
      </c>
      <c r="AD480" s="17">
        <f t="shared" si="349"/>
        <v>17954.44</v>
      </c>
      <c r="AE480" s="17">
        <f t="shared" si="350"/>
        <v>18286.84</v>
      </c>
      <c r="AF480" s="19">
        <v>55</v>
      </c>
      <c r="AG480" s="13">
        <v>24</v>
      </c>
      <c r="AH480" s="13">
        <v>25</v>
      </c>
      <c r="AI480" s="13">
        <v>8</v>
      </c>
      <c r="AJ480" s="21">
        <v>50</v>
      </c>
      <c r="AK480" s="21">
        <v>4</v>
      </c>
      <c r="AL480" s="21">
        <v>2.5</v>
      </c>
      <c r="AM480" s="21">
        <v>4.2</v>
      </c>
      <c r="AN480" s="13">
        <v>3.4</v>
      </c>
      <c r="AO480" s="13">
        <v>5</v>
      </c>
      <c r="AP480" s="13">
        <v>35</v>
      </c>
      <c r="AQ480" s="11">
        <f t="shared" si="343"/>
        <v>13450</v>
      </c>
      <c r="AR480" s="13">
        <f t="shared" si="367"/>
        <v>869.04</v>
      </c>
      <c r="AS480" s="13">
        <f t="shared" si="368"/>
        <v>536.64</v>
      </c>
      <c r="AT480" s="1">
        <f t="shared" si="351"/>
        <v>90</v>
      </c>
      <c r="AU480" s="1">
        <f t="shared" si="352"/>
        <v>63</v>
      </c>
      <c r="AV480" s="1" t="str">
        <f t="shared" si="369"/>
        <v>195</v>
      </c>
      <c r="AW480" s="1">
        <f t="shared" si="353"/>
        <v>12285</v>
      </c>
      <c r="AX480" s="1">
        <f t="shared" si="354"/>
        <v>90</v>
      </c>
      <c r="AY480" s="1">
        <f t="shared" si="355"/>
        <v>62</v>
      </c>
      <c r="AZ480" s="1" t="str">
        <f t="shared" si="370"/>
        <v>227.5</v>
      </c>
      <c r="BA480" s="1">
        <f t="shared" si="356"/>
        <v>14105</v>
      </c>
      <c r="BB480" s="1">
        <f t="shared" si="357"/>
        <v>26390</v>
      </c>
      <c r="BC480" s="1">
        <f t="shared" si="358"/>
        <v>63</v>
      </c>
      <c r="BE480" s="1" t="str">
        <f t="shared" si="359"/>
        <v>320</v>
      </c>
      <c r="BI480" s="1">
        <f t="shared" si="360"/>
        <v>44127.8</v>
      </c>
      <c r="BJ480" s="1">
        <f t="shared" si="361"/>
        <v>44664.44</v>
      </c>
      <c r="BK480" s="1">
        <f t="shared" si="362"/>
        <v>44996.84</v>
      </c>
      <c r="BM480" s="1" t="e">
        <f>BI480*#REF!*BL480/1000</f>
        <v>#REF!</v>
      </c>
      <c r="BN480" s="1" t="e">
        <f>BJ480*#REF!*BL480/1000</f>
        <v>#REF!</v>
      </c>
      <c r="BO480" s="1" t="e">
        <f>BK480*#REF!*BL480/1000</f>
        <v>#REF!</v>
      </c>
      <c r="BR480" s="1">
        <f t="shared" si="363"/>
        <v>0</v>
      </c>
      <c r="BS480" s="1">
        <f t="shared" si="364"/>
        <v>0</v>
      </c>
      <c r="BT480" s="1">
        <f t="shared" si="365"/>
        <v>0</v>
      </c>
    </row>
    <row r="481" spans="1:72">
      <c r="A481" s="1">
        <v>478</v>
      </c>
      <c r="B481" s="8" t="s">
        <v>94</v>
      </c>
      <c r="D481" s="1">
        <v>13450</v>
      </c>
      <c r="F481" s="1">
        <v>90</v>
      </c>
      <c r="G481" s="1">
        <v>63</v>
      </c>
      <c r="H481" s="1">
        <v>90</v>
      </c>
      <c r="I481" s="1">
        <v>62</v>
      </c>
      <c r="J481" s="1">
        <v>160</v>
      </c>
      <c r="K481" s="1">
        <f t="shared" si="344"/>
        <v>26390</v>
      </c>
      <c r="L481" s="1">
        <f t="shared" si="345"/>
        <v>45199.8</v>
      </c>
      <c r="M481" s="1">
        <f t="shared" si="346"/>
        <v>45736.44</v>
      </c>
      <c r="N481" s="1">
        <f t="shared" si="347"/>
        <v>46068.84</v>
      </c>
      <c r="O481" s="1">
        <f t="shared" si="371"/>
        <v>15750</v>
      </c>
      <c r="P481" s="1">
        <v>2900</v>
      </c>
      <c r="Q481" s="1">
        <v>2400</v>
      </c>
      <c r="R481" s="11" t="s">
        <v>89</v>
      </c>
      <c r="S481" s="13">
        <v>3458</v>
      </c>
      <c r="T481" s="13">
        <v>2867</v>
      </c>
      <c r="U481" s="13">
        <v>2652</v>
      </c>
      <c r="V481" s="14">
        <f t="shared" si="266"/>
        <v>8977</v>
      </c>
      <c r="W481" s="13">
        <f>1620*2</f>
        <v>3240</v>
      </c>
      <c r="X481" s="13">
        <f>380/2</f>
        <v>190</v>
      </c>
      <c r="Y481" s="13">
        <v>247</v>
      </c>
      <c r="Z481" s="13">
        <v>80</v>
      </c>
      <c r="AA481" s="11">
        <f t="shared" si="342"/>
        <v>13450</v>
      </c>
      <c r="AB481" s="12">
        <f t="shared" si="366"/>
        <v>2789.4</v>
      </c>
      <c r="AC481" s="18">
        <f t="shared" si="348"/>
        <v>18289.8</v>
      </c>
      <c r="AD481" s="17">
        <f t="shared" si="349"/>
        <v>18826.44</v>
      </c>
      <c r="AE481" s="17">
        <f t="shared" si="350"/>
        <v>19158.84</v>
      </c>
      <c r="AF481" s="19">
        <v>55</v>
      </c>
      <c r="AG481" s="13">
        <v>24</v>
      </c>
      <c r="AH481" s="13">
        <v>25</v>
      </c>
      <c r="AI481" s="13">
        <v>8</v>
      </c>
      <c r="AJ481" s="21">
        <v>50</v>
      </c>
      <c r="AK481" s="21">
        <v>4</v>
      </c>
      <c r="AL481" s="21">
        <v>2.5</v>
      </c>
      <c r="AM481" s="21">
        <v>4.2</v>
      </c>
      <c r="AN481" s="13">
        <v>3.4</v>
      </c>
      <c r="AO481" s="13">
        <v>5</v>
      </c>
      <c r="AP481" s="13">
        <v>35</v>
      </c>
      <c r="AQ481" s="11">
        <f t="shared" si="343"/>
        <v>13450</v>
      </c>
      <c r="AR481" s="13">
        <f t="shared" si="367"/>
        <v>869.04</v>
      </c>
      <c r="AS481" s="13">
        <f t="shared" si="368"/>
        <v>536.64</v>
      </c>
      <c r="AT481" s="1">
        <f t="shared" si="351"/>
        <v>90</v>
      </c>
      <c r="AU481" s="1">
        <f t="shared" si="352"/>
        <v>63</v>
      </c>
      <c r="AV481" s="1" t="str">
        <f t="shared" si="369"/>
        <v>195</v>
      </c>
      <c r="AW481" s="1">
        <f t="shared" si="353"/>
        <v>12285</v>
      </c>
      <c r="AX481" s="1">
        <f t="shared" si="354"/>
        <v>90</v>
      </c>
      <c r="AY481" s="1">
        <f t="shared" si="355"/>
        <v>62</v>
      </c>
      <c r="AZ481" s="1" t="str">
        <f t="shared" si="370"/>
        <v>227.5</v>
      </c>
      <c r="BA481" s="1">
        <f t="shared" si="356"/>
        <v>14105</v>
      </c>
      <c r="BB481" s="1">
        <f t="shared" si="357"/>
        <v>26390</v>
      </c>
      <c r="BC481" s="1">
        <f t="shared" si="358"/>
        <v>160</v>
      </c>
      <c r="BE481" s="1" t="str">
        <f t="shared" si="359"/>
        <v>520</v>
      </c>
      <c r="BI481" s="1">
        <f t="shared" si="360"/>
        <v>45199.8</v>
      </c>
      <c r="BJ481" s="1">
        <f t="shared" si="361"/>
        <v>45736.44</v>
      </c>
      <c r="BK481" s="1">
        <f t="shared" si="362"/>
        <v>46068.84</v>
      </c>
      <c r="BM481" s="1" t="e">
        <f>BI481*#REF!*BL481/1000</f>
        <v>#REF!</v>
      </c>
      <c r="BN481" s="1" t="e">
        <f>BJ481*#REF!*BL481/1000</f>
        <v>#REF!</v>
      </c>
      <c r="BO481" s="1" t="e">
        <f>BK481*#REF!*BL481/1000</f>
        <v>#REF!</v>
      </c>
      <c r="BR481" s="1">
        <f t="shared" si="363"/>
        <v>0</v>
      </c>
      <c r="BS481" s="1">
        <f t="shared" si="364"/>
        <v>0</v>
      </c>
      <c r="BT481" s="1">
        <f t="shared" si="365"/>
        <v>0</v>
      </c>
    </row>
    <row r="482" spans="1:72">
      <c r="A482" s="1">
        <v>479</v>
      </c>
      <c r="B482" s="8" t="s">
        <v>94</v>
      </c>
      <c r="D482" s="1">
        <v>13450</v>
      </c>
      <c r="F482" s="1">
        <v>90</v>
      </c>
      <c r="G482" s="1">
        <v>63</v>
      </c>
      <c r="H482" s="1">
        <v>90</v>
      </c>
      <c r="I482" s="1">
        <v>62</v>
      </c>
      <c r="J482" s="1">
        <v>160</v>
      </c>
      <c r="K482" s="1">
        <f t="shared" si="344"/>
        <v>26390</v>
      </c>
      <c r="L482" s="1">
        <f t="shared" si="345"/>
        <v>45419.8</v>
      </c>
      <c r="M482" s="1">
        <f t="shared" si="346"/>
        <v>45956.44</v>
      </c>
      <c r="N482" s="1">
        <f t="shared" si="347"/>
        <v>46288.84</v>
      </c>
      <c r="O482" s="1">
        <f t="shared" si="371"/>
        <v>15750</v>
      </c>
      <c r="P482" s="1">
        <v>2900</v>
      </c>
      <c r="Q482" s="1">
        <v>2400</v>
      </c>
      <c r="R482" s="11" t="s">
        <v>90</v>
      </c>
      <c r="S482" s="13">
        <v>3458</v>
      </c>
      <c r="T482" s="13">
        <v>2867</v>
      </c>
      <c r="U482" s="13">
        <v>2652</v>
      </c>
      <c r="V482" s="14">
        <f t="shared" si="266"/>
        <v>8977</v>
      </c>
      <c r="W482" s="13">
        <f>1730*2</f>
        <v>3460</v>
      </c>
      <c r="X482" s="13">
        <f>380/2</f>
        <v>190</v>
      </c>
      <c r="Y482" s="13">
        <v>247</v>
      </c>
      <c r="Z482" s="13">
        <v>80</v>
      </c>
      <c r="AA482" s="11">
        <f t="shared" si="342"/>
        <v>13450</v>
      </c>
      <c r="AB482" s="12">
        <f t="shared" si="366"/>
        <v>2789.4</v>
      </c>
      <c r="AC482" s="18">
        <f t="shared" si="348"/>
        <v>18509.8</v>
      </c>
      <c r="AD482" s="17">
        <f t="shared" si="349"/>
        <v>19046.44</v>
      </c>
      <c r="AE482" s="17">
        <f t="shared" si="350"/>
        <v>19378.84</v>
      </c>
      <c r="AF482" s="19">
        <v>55</v>
      </c>
      <c r="AG482" s="13">
        <v>24</v>
      </c>
      <c r="AH482" s="13">
        <v>25</v>
      </c>
      <c r="AI482" s="13">
        <v>8</v>
      </c>
      <c r="AJ482" s="21">
        <v>50</v>
      </c>
      <c r="AK482" s="21">
        <v>4</v>
      </c>
      <c r="AL482" s="21">
        <v>2.5</v>
      </c>
      <c r="AM482" s="21">
        <v>4.2</v>
      </c>
      <c r="AN482" s="13">
        <v>3.4</v>
      </c>
      <c r="AO482" s="13">
        <v>5</v>
      </c>
      <c r="AP482" s="13">
        <v>35</v>
      </c>
      <c r="AQ482" s="11">
        <f t="shared" si="343"/>
        <v>13450</v>
      </c>
      <c r="AR482" s="13">
        <f t="shared" si="367"/>
        <v>869.04</v>
      </c>
      <c r="AS482" s="13">
        <f t="shared" si="368"/>
        <v>536.64</v>
      </c>
      <c r="AT482" s="1">
        <f t="shared" si="351"/>
        <v>90</v>
      </c>
      <c r="AU482" s="1">
        <f t="shared" si="352"/>
        <v>63</v>
      </c>
      <c r="AV482" s="1" t="str">
        <f t="shared" si="369"/>
        <v>195</v>
      </c>
      <c r="AW482" s="1">
        <f t="shared" si="353"/>
        <v>12285</v>
      </c>
      <c r="AX482" s="1">
        <f t="shared" si="354"/>
        <v>90</v>
      </c>
      <c r="AY482" s="1">
        <f t="shared" si="355"/>
        <v>62</v>
      </c>
      <c r="AZ482" s="1" t="str">
        <f t="shared" si="370"/>
        <v>227.5</v>
      </c>
      <c r="BA482" s="1">
        <f t="shared" si="356"/>
        <v>14105</v>
      </c>
      <c r="BB482" s="1">
        <f t="shared" si="357"/>
        <v>26390</v>
      </c>
      <c r="BC482" s="1">
        <f t="shared" si="358"/>
        <v>160</v>
      </c>
      <c r="BE482" s="1" t="str">
        <f t="shared" si="359"/>
        <v>520</v>
      </c>
      <c r="BI482" s="1">
        <f t="shared" si="360"/>
        <v>45419.8</v>
      </c>
      <c r="BJ482" s="1">
        <f t="shared" si="361"/>
        <v>45956.44</v>
      </c>
      <c r="BK482" s="1">
        <f t="shared" si="362"/>
        <v>46288.84</v>
      </c>
      <c r="BM482" s="1" t="e">
        <f>BI482*#REF!*BL482/1000</f>
        <v>#REF!</v>
      </c>
      <c r="BN482" s="1" t="e">
        <f>BJ482*#REF!*BL482/1000</f>
        <v>#REF!</v>
      </c>
      <c r="BO482" s="1" t="e">
        <f>BK482*#REF!*BL482/1000</f>
        <v>#REF!</v>
      </c>
      <c r="BR482" s="1">
        <f t="shared" si="363"/>
        <v>0</v>
      </c>
      <c r="BS482" s="1">
        <f t="shared" si="364"/>
        <v>0</v>
      </c>
      <c r="BT482" s="1">
        <f t="shared" si="365"/>
        <v>0</v>
      </c>
    </row>
    <row r="483" spans="1:72">
      <c r="A483" s="1">
        <v>480</v>
      </c>
      <c r="B483" s="8" t="s">
        <v>94</v>
      </c>
      <c r="D483" s="1">
        <v>13450</v>
      </c>
      <c r="F483" s="1">
        <v>90</v>
      </c>
      <c r="G483" s="1">
        <v>63</v>
      </c>
      <c r="H483" s="1">
        <v>90</v>
      </c>
      <c r="I483" s="1">
        <v>62</v>
      </c>
      <c r="J483" s="1">
        <v>63</v>
      </c>
      <c r="K483" s="1">
        <f t="shared" si="344"/>
        <v>26390</v>
      </c>
      <c r="L483" s="1">
        <f t="shared" si="345"/>
        <v>46128</v>
      </c>
      <c r="M483" s="1">
        <f t="shared" si="346"/>
        <v>46664.64</v>
      </c>
      <c r="N483" s="1">
        <f t="shared" si="347"/>
        <v>46997.04</v>
      </c>
      <c r="O483" s="1">
        <f t="shared" si="371"/>
        <v>15750</v>
      </c>
      <c r="P483" s="1">
        <v>2900</v>
      </c>
      <c r="Q483" s="1">
        <v>2400</v>
      </c>
      <c r="R483" s="11" t="s">
        <v>83</v>
      </c>
      <c r="S483" s="13">
        <v>4003</v>
      </c>
      <c r="T483" s="13">
        <v>3330</v>
      </c>
      <c r="U483" s="13">
        <v>2927</v>
      </c>
      <c r="V483" s="14">
        <f t="shared" si="266"/>
        <v>10260</v>
      </c>
      <c r="W483" s="13">
        <v>2800</v>
      </c>
      <c r="X483" s="13">
        <v>200</v>
      </c>
      <c r="Y483" s="13">
        <v>247</v>
      </c>
      <c r="Z483" s="13">
        <v>80</v>
      </c>
      <c r="AA483" s="11">
        <f t="shared" si="342"/>
        <v>13450</v>
      </c>
      <c r="AB483" s="12">
        <f t="shared" si="366"/>
        <v>2932</v>
      </c>
      <c r="AC483" s="18">
        <f t="shared" si="348"/>
        <v>19418</v>
      </c>
      <c r="AD483" s="17">
        <f t="shared" si="349"/>
        <v>19954.64</v>
      </c>
      <c r="AE483" s="17">
        <f t="shared" si="350"/>
        <v>20287.04</v>
      </c>
      <c r="AF483" s="19">
        <v>55</v>
      </c>
      <c r="AG483" s="13">
        <v>24</v>
      </c>
      <c r="AH483" s="13">
        <v>25</v>
      </c>
      <c r="AI483" s="13">
        <v>8</v>
      </c>
      <c r="AJ483" s="21">
        <v>50</v>
      </c>
      <c r="AK483" s="21">
        <v>4</v>
      </c>
      <c r="AL483" s="21">
        <v>2.5</v>
      </c>
      <c r="AM483" s="21">
        <v>4.2</v>
      </c>
      <c r="AN483" s="13">
        <v>3.4</v>
      </c>
      <c r="AO483" s="13">
        <v>5</v>
      </c>
      <c r="AP483" s="13">
        <v>35</v>
      </c>
      <c r="AQ483" s="11">
        <f t="shared" si="343"/>
        <v>13450</v>
      </c>
      <c r="AR483" s="13">
        <f t="shared" si="367"/>
        <v>869.04</v>
      </c>
      <c r="AS483" s="13">
        <f t="shared" si="368"/>
        <v>536.64</v>
      </c>
      <c r="AT483" s="1">
        <f t="shared" si="351"/>
        <v>90</v>
      </c>
      <c r="AU483" s="1">
        <f t="shared" si="352"/>
        <v>63</v>
      </c>
      <c r="AV483" s="1" t="str">
        <f t="shared" si="369"/>
        <v>195</v>
      </c>
      <c r="AW483" s="1">
        <f t="shared" si="353"/>
        <v>12285</v>
      </c>
      <c r="AX483" s="1">
        <f t="shared" si="354"/>
        <v>90</v>
      </c>
      <c r="AY483" s="1">
        <f t="shared" si="355"/>
        <v>62</v>
      </c>
      <c r="AZ483" s="1" t="str">
        <f t="shared" si="370"/>
        <v>227.5</v>
      </c>
      <c r="BA483" s="1">
        <f t="shared" si="356"/>
        <v>14105</v>
      </c>
      <c r="BB483" s="1">
        <f t="shared" si="357"/>
        <v>26390</v>
      </c>
      <c r="BC483" s="1">
        <f t="shared" si="358"/>
        <v>63</v>
      </c>
      <c r="BE483" s="1" t="str">
        <f t="shared" si="359"/>
        <v>320</v>
      </c>
      <c r="BI483" s="1">
        <f t="shared" si="360"/>
        <v>46128</v>
      </c>
      <c r="BJ483" s="1">
        <f t="shared" si="361"/>
        <v>46664.64</v>
      </c>
      <c r="BK483" s="1">
        <f t="shared" si="362"/>
        <v>46997.04</v>
      </c>
      <c r="BM483" s="1" t="e">
        <f>BI483*#REF!*BL483/1000</f>
        <v>#REF!</v>
      </c>
      <c r="BN483" s="1" t="e">
        <f>BJ483*#REF!*BL483/1000</f>
        <v>#REF!</v>
      </c>
      <c r="BO483" s="1" t="e">
        <f>BK483*#REF!*BL483/1000</f>
        <v>#REF!</v>
      </c>
      <c r="BR483" s="1">
        <f t="shared" si="363"/>
        <v>0</v>
      </c>
      <c r="BS483" s="1">
        <f t="shared" si="364"/>
        <v>0</v>
      </c>
      <c r="BT483" s="1">
        <f t="shared" si="365"/>
        <v>0</v>
      </c>
    </row>
    <row r="484" spans="1:72">
      <c r="A484" s="1">
        <v>481</v>
      </c>
      <c r="B484" s="8" t="s">
        <v>94</v>
      </c>
      <c r="D484" s="1">
        <v>13450</v>
      </c>
      <c r="F484" s="1">
        <v>90</v>
      </c>
      <c r="G484" s="1">
        <v>63</v>
      </c>
      <c r="H484" s="1">
        <v>90</v>
      </c>
      <c r="I484" s="1">
        <v>62</v>
      </c>
      <c r="J484" s="1">
        <v>160</v>
      </c>
      <c r="K484" s="1">
        <f t="shared" si="344"/>
        <v>26390</v>
      </c>
      <c r="L484" s="1">
        <f t="shared" si="345"/>
        <v>47896</v>
      </c>
      <c r="M484" s="1">
        <f t="shared" si="346"/>
        <v>48432.64</v>
      </c>
      <c r="N484" s="1">
        <f t="shared" si="347"/>
        <v>48765.04</v>
      </c>
      <c r="O484" s="1">
        <f t="shared" si="371"/>
        <v>15750</v>
      </c>
      <c r="P484" s="1">
        <v>2900</v>
      </c>
      <c r="Q484" s="1">
        <v>2400</v>
      </c>
      <c r="R484" s="11" t="s">
        <v>87</v>
      </c>
      <c r="S484" s="13">
        <v>4003</v>
      </c>
      <c r="T484" s="13">
        <v>3330</v>
      </c>
      <c r="U484" s="13">
        <v>2927</v>
      </c>
      <c r="V484" s="14">
        <f t="shared" si="266"/>
        <v>10260</v>
      </c>
      <c r="W484" s="13">
        <f>2184*2</f>
        <v>4368</v>
      </c>
      <c r="X484" s="13">
        <v>200</v>
      </c>
      <c r="Y484" s="13">
        <v>247</v>
      </c>
      <c r="Z484" s="13">
        <v>80</v>
      </c>
      <c r="AA484" s="11">
        <f t="shared" si="342"/>
        <v>13450</v>
      </c>
      <c r="AB484" s="12">
        <f t="shared" si="366"/>
        <v>2932</v>
      </c>
      <c r="AC484" s="18">
        <f t="shared" si="348"/>
        <v>20986</v>
      </c>
      <c r="AD484" s="17">
        <f t="shared" si="349"/>
        <v>21522.64</v>
      </c>
      <c r="AE484" s="17">
        <f t="shared" si="350"/>
        <v>21855.04</v>
      </c>
      <c r="AF484" s="19">
        <v>55</v>
      </c>
      <c r="AG484" s="13">
        <v>24</v>
      </c>
      <c r="AH484" s="13">
        <v>25</v>
      </c>
      <c r="AI484" s="13">
        <v>8</v>
      </c>
      <c r="AJ484" s="21">
        <v>50</v>
      </c>
      <c r="AK484" s="21">
        <v>4</v>
      </c>
      <c r="AL484" s="21">
        <v>2.5</v>
      </c>
      <c r="AM484" s="21">
        <v>4.2</v>
      </c>
      <c r="AN484" s="13">
        <v>3.4</v>
      </c>
      <c r="AO484" s="13">
        <v>5</v>
      </c>
      <c r="AP484" s="13">
        <v>35</v>
      </c>
      <c r="AQ484" s="11">
        <f t="shared" si="343"/>
        <v>13450</v>
      </c>
      <c r="AR484" s="13">
        <f t="shared" si="367"/>
        <v>869.04</v>
      </c>
      <c r="AS484" s="13">
        <f t="shared" si="368"/>
        <v>536.64</v>
      </c>
      <c r="AT484" s="1">
        <f t="shared" si="351"/>
        <v>90</v>
      </c>
      <c r="AU484" s="1">
        <f t="shared" si="352"/>
        <v>63</v>
      </c>
      <c r="AV484" s="1" t="str">
        <f t="shared" si="369"/>
        <v>195</v>
      </c>
      <c r="AW484" s="1">
        <f t="shared" si="353"/>
        <v>12285</v>
      </c>
      <c r="AX484" s="1">
        <f t="shared" si="354"/>
        <v>90</v>
      </c>
      <c r="AY484" s="1">
        <f t="shared" si="355"/>
        <v>62</v>
      </c>
      <c r="AZ484" s="1" t="str">
        <f t="shared" si="370"/>
        <v>227.5</v>
      </c>
      <c r="BA484" s="1">
        <f t="shared" si="356"/>
        <v>14105</v>
      </c>
      <c r="BB484" s="1">
        <f t="shared" si="357"/>
        <v>26390</v>
      </c>
      <c r="BC484" s="1">
        <f t="shared" si="358"/>
        <v>160</v>
      </c>
      <c r="BE484" s="1" t="str">
        <f t="shared" si="359"/>
        <v>520</v>
      </c>
      <c r="BI484" s="1">
        <f t="shared" si="360"/>
        <v>47896</v>
      </c>
      <c r="BJ484" s="1">
        <f t="shared" si="361"/>
        <v>48432.64</v>
      </c>
      <c r="BK484" s="1">
        <f t="shared" si="362"/>
        <v>48765.04</v>
      </c>
      <c r="BM484" s="1" t="e">
        <f>BI484*#REF!*BL484/1000</f>
        <v>#REF!</v>
      </c>
      <c r="BN484" s="1" t="e">
        <f>BJ484*#REF!*BL484/1000</f>
        <v>#REF!</v>
      </c>
      <c r="BO484" s="1" t="e">
        <f>BK484*#REF!*BL484/1000</f>
        <v>#REF!</v>
      </c>
      <c r="BR484" s="1">
        <f t="shared" si="363"/>
        <v>0</v>
      </c>
      <c r="BS484" s="1">
        <f t="shared" si="364"/>
        <v>0</v>
      </c>
      <c r="BT484" s="1">
        <f t="shared" si="365"/>
        <v>0</v>
      </c>
    </row>
    <row r="485" spans="1:72">
      <c r="A485" s="1">
        <v>482</v>
      </c>
      <c r="B485" s="8" t="s">
        <v>94</v>
      </c>
      <c r="D485" s="1">
        <v>13450</v>
      </c>
      <c r="F485" s="1">
        <v>90</v>
      </c>
      <c r="G485" s="1">
        <v>63</v>
      </c>
      <c r="H485" s="1">
        <v>90</v>
      </c>
      <c r="I485" s="1">
        <v>62</v>
      </c>
      <c r="J485" s="1">
        <v>160</v>
      </c>
      <c r="K485" s="1">
        <f t="shared" si="344"/>
        <v>26390</v>
      </c>
      <c r="L485" s="1">
        <f t="shared" si="345"/>
        <v>48248</v>
      </c>
      <c r="M485" s="1">
        <f t="shared" si="346"/>
        <v>48784.64</v>
      </c>
      <c r="N485" s="1">
        <f t="shared" si="347"/>
        <v>49117.04</v>
      </c>
      <c r="O485" s="1">
        <f t="shared" si="371"/>
        <v>15750</v>
      </c>
      <c r="P485" s="1">
        <v>2900</v>
      </c>
      <c r="Q485" s="1">
        <v>2400</v>
      </c>
      <c r="R485" s="11" t="s">
        <v>82</v>
      </c>
      <c r="S485" s="13">
        <v>4003</v>
      </c>
      <c r="T485" s="13">
        <v>3330</v>
      </c>
      <c r="U485" s="13">
        <v>2927</v>
      </c>
      <c r="V485" s="14">
        <f t="shared" si="266"/>
        <v>10260</v>
      </c>
      <c r="W485" s="13">
        <f>2360*2</f>
        <v>4720</v>
      </c>
      <c r="X485" s="13">
        <v>200</v>
      </c>
      <c r="Y485" s="13">
        <v>247</v>
      </c>
      <c r="Z485" s="13">
        <v>80</v>
      </c>
      <c r="AA485" s="11">
        <f t="shared" si="342"/>
        <v>13450</v>
      </c>
      <c r="AB485" s="12">
        <f t="shared" si="366"/>
        <v>2932</v>
      </c>
      <c r="AC485" s="18">
        <f t="shared" si="348"/>
        <v>21338</v>
      </c>
      <c r="AD485" s="17">
        <f t="shared" si="349"/>
        <v>21874.64</v>
      </c>
      <c r="AE485" s="17">
        <f t="shared" si="350"/>
        <v>22207.04</v>
      </c>
      <c r="AF485" s="19">
        <v>55</v>
      </c>
      <c r="AG485" s="13">
        <v>24</v>
      </c>
      <c r="AH485" s="13">
        <v>25</v>
      </c>
      <c r="AI485" s="13">
        <v>8</v>
      </c>
      <c r="AJ485" s="21">
        <v>50</v>
      </c>
      <c r="AK485" s="21">
        <v>4</v>
      </c>
      <c r="AL485" s="21">
        <v>2.5</v>
      </c>
      <c r="AM485" s="21">
        <v>4.2</v>
      </c>
      <c r="AN485" s="13">
        <v>3.4</v>
      </c>
      <c r="AO485" s="13">
        <v>5</v>
      </c>
      <c r="AP485" s="13">
        <v>35</v>
      </c>
      <c r="AQ485" s="11">
        <f t="shared" si="343"/>
        <v>13450</v>
      </c>
      <c r="AR485" s="13">
        <f t="shared" si="367"/>
        <v>869.04</v>
      </c>
      <c r="AS485" s="13">
        <f t="shared" si="368"/>
        <v>536.64</v>
      </c>
      <c r="AT485" s="1">
        <f t="shared" si="351"/>
        <v>90</v>
      </c>
      <c r="AU485" s="1">
        <f t="shared" si="352"/>
        <v>63</v>
      </c>
      <c r="AV485" s="1" t="str">
        <f t="shared" si="369"/>
        <v>195</v>
      </c>
      <c r="AW485" s="1">
        <f t="shared" si="353"/>
        <v>12285</v>
      </c>
      <c r="AX485" s="1">
        <f t="shared" si="354"/>
        <v>90</v>
      </c>
      <c r="AY485" s="1">
        <f t="shared" si="355"/>
        <v>62</v>
      </c>
      <c r="AZ485" s="1" t="str">
        <f t="shared" si="370"/>
        <v>227.5</v>
      </c>
      <c r="BA485" s="1">
        <f t="shared" si="356"/>
        <v>14105</v>
      </c>
      <c r="BB485" s="1">
        <f t="shared" si="357"/>
        <v>26390</v>
      </c>
      <c r="BC485" s="1">
        <f t="shared" si="358"/>
        <v>160</v>
      </c>
      <c r="BE485" s="1" t="str">
        <f t="shared" si="359"/>
        <v>520</v>
      </c>
      <c r="BI485" s="1">
        <f t="shared" si="360"/>
        <v>48248</v>
      </c>
      <c r="BJ485" s="1">
        <f t="shared" si="361"/>
        <v>48784.64</v>
      </c>
      <c r="BK485" s="1">
        <f t="shared" si="362"/>
        <v>49117.04</v>
      </c>
      <c r="BM485" s="1" t="e">
        <f>BI485*#REF!*BL485/1000</f>
        <v>#REF!</v>
      </c>
      <c r="BN485" s="1" t="e">
        <f>BJ485*#REF!*BL485/1000</f>
        <v>#REF!</v>
      </c>
      <c r="BO485" s="1" t="e">
        <f>BK485*#REF!*BL485/1000</f>
        <v>#REF!</v>
      </c>
      <c r="BR485" s="1">
        <f t="shared" si="363"/>
        <v>0</v>
      </c>
      <c r="BS485" s="1">
        <f t="shared" si="364"/>
        <v>0</v>
      </c>
      <c r="BT485" s="1">
        <f t="shared" si="365"/>
        <v>0</v>
      </c>
    </row>
    <row r="486" spans="1:72">
      <c r="A486" s="1">
        <v>483</v>
      </c>
      <c r="B486" s="8" t="s">
        <v>94</v>
      </c>
      <c r="D486" s="1">
        <v>13450</v>
      </c>
      <c r="F486" s="1">
        <v>90</v>
      </c>
      <c r="G486" s="1">
        <v>63</v>
      </c>
      <c r="H486" s="1">
        <v>90</v>
      </c>
      <c r="I486" s="1">
        <v>62</v>
      </c>
      <c r="J486" s="1">
        <v>63</v>
      </c>
      <c r="K486" s="1">
        <f t="shared" si="344"/>
        <v>26390</v>
      </c>
      <c r="L486" s="1">
        <f t="shared" si="345"/>
        <v>51253.16</v>
      </c>
      <c r="M486" s="1">
        <f t="shared" si="346"/>
        <v>51789.8</v>
      </c>
      <c r="N486" s="1">
        <f t="shared" si="347"/>
        <v>52122.2</v>
      </c>
      <c r="O486" s="1">
        <f t="shared" si="371"/>
        <v>15750</v>
      </c>
      <c r="P486" s="1">
        <v>2900</v>
      </c>
      <c r="Q486" s="1">
        <v>2400</v>
      </c>
      <c r="R486" s="11" t="s">
        <v>95</v>
      </c>
      <c r="S486" s="13">
        <v>4870</v>
      </c>
      <c r="T486" s="13">
        <v>4700</v>
      </c>
      <c r="U486" s="13">
        <v>2927</v>
      </c>
      <c r="V486" s="14">
        <f t="shared" si="266"/>
        <v>12497</v>
      </c>
      <c r="W486" s="13">
        <f>2730*2</f>
        <v>5460</v>
      </c>
      <c r="X486" s="13">
        <v>208</v>
      </c>
      <c r="Y486" s="13">
        <v>247</v>
      </c>
      <c r="Z486" s="13">
        <v>80</v>
      </c>
      <c r="AA486" s="11">
        <f t="shared" si="342"/>
        <v>13450</v>
      </c>
      <c r="AB486" s="12">
        <f t="shared" si="366"/>
        <v>3046.08</v>
      </c>
      <c r="AC486" s="18">
        <f t="shared" si="348"/>
        <v>24543.16</v>
      </c>
      <c r="AD486" s="17">
        <f t="shared" si="349"/>
        <v>25079.8</v>
      </c>
      <c r="AE486" s="17">
        <f t="shared" si="350"/>
        <v>25412.2</v>
      </c>
      <c r="AF486" s="19">
        <v>55</v>
      </c>
      <c r="AG486" s="13">
        <v>24</v>
      </c>
      <c r="AH486" s="13">
        <v>25</v>
      </c>
      <c r="AI486" s="13">
        <v>8</v>
      </c>
      <c r="AJ486" s="21">
        <v>50</v>
      </c>
      <c r="AK486" s="21">
        <v>4</v>
      </c>
      <c r="AL486" s="21">
        <v>2.5</v>
      </c>
      <c r="AM486" s="21">
        <v>4.2</v>
      </c>
      <c r="AN486" s="13">
        <v>3.4</v>
      </c>
      <c r="AO486" s="13">
        <v>5</v>
      </c>
      <c r="AP486" s="13">
        <v>35</v>
      </c>
      <c r="AQ486" s="11">
        <f t="shared" si="343"/>
        <v>13450</v>
      </c>
      <c r="AR486" s="13">
        <f t="shared" si="367"/>
        <v>869.04</v>
      </c>
      <c r="AS486" s="13">
        <f t="shared" si="368"/>
        <v>536.64</v>
      </c>
      <c r="AT486" s="1">
        <f t="shared" si="351"/>
        <v>90</v>
      </c>
      <c r="AU486" s="1">
        <f t="shared" si="352"/>
        <v>63</v>
      </c>
      <c r="AV486" s="1" t="str">
        <f t="shared" si="369"/>
        <v>195</v>
      </c>
      <c r="AW486" s="1">
        <f t="shared" si="353"/>
        <v>12285</v>
      </c>
      <c r="AX486" s="1">
        <f t="shared" si="354"/>
        <v>90</v>
      </c>
      <c r="AY486" s="1">
        <f t="shared" si="355"/>
        <v>62</v>
      </c>
      <c r="AZ486" s="1" t="str">
        <f t="shared" si="370"/>
        <v>227.5</v>
      </c>
      <c r="BA486" s="1">
        <f t="shared" si="356"/>
        <v>14105</v>
      </c>
      <c r="BB486" s="1">
        <f t="shared" si="357"/>
        <v>26390</v>
      </c>
      <c r="BC486" s="1">
        <f t="shared" si="358"/>
        <v>63</v>
      </c>
      <c r="BE486" s="1" t="str">
        <f t="shared" si="359"/>
        <v>320</v>
      </c>
      <c r="BI486" s="1">
        <f t="shared" si="360"/>
        <v>51253.16</v>
      </c>
      <c r="BJ486" s="1">
        <f t="shared" si="361"/>
        <v>51789.8</v>
      </c>
      <c r="BK486" s="1">
        <f t="shared" si="362"/>
        <v>52122.2</v>
      </c>
      <c r="BM486" s="1" t="e">
        <f>BI486*#REF!*BL486/1000</f>
        <v>#REF!</v>
      </c>
      <c r="BN486" s="1" t="e">
        <f>BJ486*#REF!*BL486/1000</f>
        <v>#REF!</v>
      </c>
      <c r="BO486" s="1" t="e">
        <f>BK486*#REF!*BL486/1000</f>
        <v>#REF!</v>
      </c>
      <c r="BR486" s="1">
        <f t="shared" si="363"/>
        <v>0</v>
      </c>
      <c r="BS486" s="1">
        <f t="shared" si="364"/>
        <v>0</v>
      </c>
      <c r="BT486" s="1">
        <f t="shared" si="365"/>
        <v>0</v>
      </c>
    </row>
    <row r="487" spans="1:72">
      <c r="A487" s="1">
        <v>484</v>
      </c>
      <c r="B487" s="8" t="s">
        <v>94</v>
      </c>
      <c r="D487" s="1">
        <v>13450</v>
      </c>
      <c r="F487" s="1">
        <v>90</v>
      </c>
      <c r="G487" s="1">
        <v>63</v>
      </c>
      <c r="H487" s="1">
        <v>90</v>
      </c>
      <c r="I487" s="1">
        <v>62</v>
      </c>
      <c r="J487" s="1">
        <v>160</v>
      </c>
      <c r="K487" s="1">
        <f t="shared" si="344"/>
        <v>26390</v>
      </c>
      <c r="L487" s="1">
        <f t="shared" si="345"/>
        <v>53857.16</v>
      </c>
      <c r="M487" s="1">
        <f t="shared" si="346"/>
        <v>54393.8</v>
      </c>
      <c r="N487" s="1">
        <f t="shared" si="347"/>
        <v>54726.2</v>
      </c>
      <c r="O487" s="1">
        <f t="shared" si="371"/>
        <v>15750</v>
      </c>
      <c r="P487" s="1">
        <v>2900</v>
      </c>
      <c r="Q487" s="1">
        <v>2400</v>
      </c>
      <c r="R487" s="11" t="s">
        <v>96</v>
      </c>
      <c r="S487" s="13">
        <v>4870</v>
      </c>
      <c r="T487" s="13">
        <v>4700</v>
      </c>
      <c r="U487" s="13">
        <v>2927</v>
      </c>
      <c r="V487" s="14">
        <f t="shared" si="266"/>
        <v>12497</v>
      </c>
      <c r="W487" s="13">
        <f>3932*2</f>
        <v>7864</v>
      </c>
      <c r="X487" s="13">
        <v>208</v>
      </c>
      <c r="Y487" s="13">
        <v>247</v>
      </c>
      <c r="Z487" s="13">
        <v>80</v>
      </c>
      <c r="AA487" s="11">
        <f t="shared" si="342"/>
        <v>13450</v>
      </c>
      <c r="AB487" s="12">
        <f t="shared" si="366"/>
        <v>3046.08</v>
      </c>
      <c r="AC487" s="18">
        <f t="shared" si="348"/>
        <v>26947.16</v>
      </c>
      <c r="AD487" s="17">
        <f t="shared" si="349"/>
        <v>27483.8</v>
      </c>
      <c r="AE487" s="17">
        <f t="shared" si="350"/>
        <v>27816.2</v>
      </c>
      <c r="AF487" s="19">
        <v>55</v>
      </c>
      <c r="AG487" s="13">
        <v>24</v>
      </c>
      <c r="AH487" s="13">
        <v>25</v>
      </c>
      <c r="AI487" s="13">
        <v>8</v>
      </c>
      <c r="AJ487" s="21">
        <v>50</v>
      </c>
      <c r="AK487" s="21">
        <v>4</v>
      </c>
      <c r="AL487" s="21">
        <v>2.5</v>
      </c>
      <c r="AM487" s="21">
        <v>4.2</v>
      </c>
      <c r="AN487" s="13">
        <v>3.4</v>
      </c>
      <c r="AO487" s="13">
        <v>5</v>
      </c>
      <c r="AP487" s="13">
        <v>35</v>
      </c>
      <c r="AQ487" s="11">
        <f t="shared" si="343"/>
        <v>13450</v>
      </c>
      <c r="AR487" s="13">
        <f t="shared" si="367"/>
        <v>869.04</v>
      </c>
      <c r="AS487" s="13">
        <f t="shared" si="368"/>
        <v>536.64</v>
      </c>
      <c r="AT487" s="1">
        <f t="shared" si="351"/>
        <v>90</v>
      </c>
      <c r="AU487" s="1">
        <f t="shared" si="352"/>
        <v>63</v>
      </c>
      <c r="AV487" s="1" t="str">
        <f t="shared" si="369"/>
        <v>195</v>
      </c>
      <c r="AW487" s="1">
        <f t="shared" si="353"/>
        <v>12285</v>
      </c>
      <c r="AX487" s="1">
        <f t="shared" si="354"/>
        <v>90</v>
      </c>
      <c r="AY487" s="1">
        <f t="shared" si="355"/>
        <v>62</v>
      </c>
      <c r="AZ487" s="1" t="str">
        <f t="shared" si="370"/>
        <v>227.5</v>
      </c>
      <c r="BA487" s="1">
        <f t="shared" si="356"/>
        <v>14105</v>
      </c>
      <c r="BB487" s="1">
        <f t="shared" si="357"/>
        <v>26390</v>
      </c>
      <c r="BC487" s="1">
        <f t="shared" si="358"/>
        <v>160</v>
      </c>
      <c r="BE487" s="1" t="str">
        <f t="shared" si="359"/>
        <v>520</v>
      </c>
      <c r="BI487" s="1">
        <f t="shared" si="360"/>
        <v>53857.16</v>
      </c>
      <c r="BJ487" s="1">
        <f t="shared" si="361"/>
        <v>54393.8</v>
      </c>
      <c r="BK487" s="1">
        <f t="shared" si="362"/>
        <v>54726.2</v>
      </c>
      <c r="BM487" s="1" t="e">
        <f>BI487*#REF!*BL487/1000</f>
        <v>#REF!</v>
      </c>
      <c r="BN487" s="1" t="e">
        <f>BJ487*#REF!*BL487/1000</f>
        <v>#REF!</v>
      </c>
      <c r="BO487" s="1" t="e">
        <f>BK487*#REF!*BL487/1000</f>
        <v>#REF!</v>
      </c>
      <c r="BR487" s="1">
        <f t="shared" si="363"/>
        <v>0</v>
      </c>
      <c r="BS487" s="1">
        <f t="shared" si="364"/>
        <v>0</v>
      </c>
      <c r="BT487" s="1">
        <f t="shared" si="365"/>
        <v>0</v>
      </c>
    </row>
    <row r="488" spans="1:72">
      <c r="A488" s="1">
        <v>485</v>
      </c>
      <c r="B488" s="8" t="s">
        <v>94</v>
      </c>
      <c r="C488" s="1">
        <v>1000</v>
      </c>
      <c r="D488" s="1">
        <v>14710</v>
      </c>
      <c r="F488" s="1">
        <v>90</v>
      </c>
      <c r="G488" s="1">
        <v>70</v>
      </c>
      <c r="H488" s="1">
        <v>90</v>
      </c>
      <c r="I488" s="1">
        <v>69</v>
      </c>
      <c r="J488" s="1">
        <v>63</v>
      </c>
      <c r="K488" s="1">
        <f t="shared" si="344"/>
        <v>29347.5</v>
      </c>
      <c r="L488" s="1">
        <f t="shared" si="345"/>
        <v>45432.5</v>
      </c>
      <c r="M488" s="1">
        <f t="shared" si="346"/>
        <v>45997.868</v>
      </c>
      <c r="N488" s="1">
        <f t="shared" si="347"/>
        <v>46360.508</v>
      </c>
      <c r="O488" s="1">
        <f t="shared" si="371"/>
        <v>17010</v>
      </c>
      <c r="P488" s="1">
        <v>2900</v>
      </c>
      <c r="Q488" s="1">
        <v>2400</v>
      </c>
      <c r="R488" s="11" t="s">
        <v>77</v>
      </c>
      <c r="S488" s="13">
        <v>2680</v>
      </c>
      <c r="T488" s="13">
        <v>2867</v>
      </c>
      <c r="U488" s="13">
        <v>2652</v>
      </c>
      <c r="V488" s="14">
        <f t="shared" si="266"/>
        <v>8199</v>
      </c>
      <c r="W488" s="13">
        <v>1480</v>
      </c>
      <c r="X488" s="13">
        <f>350/2</f>
        <v>175</v>
      </c>
      <c r="Y488" s="13">
        <v>247</v>
      </c>
      <c r="Z488" s="13">
        <v>80</v>
      </c>
      <c r="AA488" s="11">
        <f t="shared" si="342"/>
        <v>14710</v>
      </c>
      <c r="AB488" s="12">
        <f t="shared" si="366"/>
        <v>2796</v>
      </c>
      <c r="AC488" s="18">
        <f t="shared" si="348"/>
        <v>15765</v>
      </c>
      <c r="AD488" s="17">
        <f t="shared" si="349"/>
        <v>16330.368</v>
      </c>
      <c r="AE488" s="17">
        <f t="shared" si="350"/>
        <v>16693.008</v>
      </c>
      <c r="AF488" s="19">
        <v>55</v>
      </c>
      <c r="AG488" s="13">
        <v>24</v>
      </c>
      <c r="AH488" s="13">
        <v>25</v>
      </c>
      <c r="AI488" s="13">
        <v>8</v>
      </c>
      <c r="AJ488" s="21">
        <v>50</v>
      </c>
      <c r="AK488" s="21">
        <v>4</v>
      </c>
      <c r="AL488" s="21">
        <v>2.5</v>
      </c>
      <c r="AM488" s="21">
        <v>4.2</v>
      </c>
      <c r="AN488" s="13">
        <v>3.4</v>
      </c>
      <c r="AO488" s="13">
        <v>5</v>
      </c>
      <c r="AP488" s="13">
        <v>35</v>
      </c>
      <c r="AQ488" s="11">
        <f t="shared" si="343"/>
        <v>14710</v>
      </c>
      <c r="AR488" s="13">
        <f t="shared" si="367"/>
        <v>928.008</v>
      </c>
      <c r="AS488" s="13">
        <f t="shared" si="368"/>
        <v>565.368</v>
      </c>
      <c r="AT488" s="1">
        <f t="shared" si="351"/>
        <v>90</v>
      </c>
      <c r="AU488" s="1">
        <f t="shared" si="352"/>
        <v>70</v>
      </c>
      <c r="AV488" s="1" t="str">
        <f t="shared" si="369"/>
        <v>195</v>
      </c>
      <c r="AW488" s="1">
        <f t="shared" si="353"/>
        <v>13650</v>
      </c>
      <c r="AX488" s="1">
        <f t="shared" si="354"/>
        <v>90</v>
      </c>
      <c r="AY488" s="1">
        <f t="shared" si="355"/>
        <v>69</v>
      </c>
      <c r="AZ488" s="1" t="str">
        <f t="shared" si="370"/>
        <v>227.5</v>
      </c>
      <c r="BA488" s="1">
        <f t="shared" si="356"/>
        <v>15697.5</v>
      </c>
      <c r="BB488" s="1">
        <f t="shared" si="357"/>
        <v>29347.5</v>
      </c>
      <c r="BC488" s="1">
        <f t="shared" si="358"/>
        <v>63</v>
      </c>
      <c r="BE488" s="1" t="str">
        <f t="shared" si="359"/>
        <v>320</v>
      </c>
      <c r="BI488" s="1">
        <f t="shared" si="360"/>
        <v>45432.5</v>
      </c>
      <c r="BJ488" s="1">
        <f t="shared" si="361"/>
        <v>45997.868</v>
      </c>
      <c r="BK488" s="1">
        <f t="shared" si="362"/>
        <v>46360.508</v>
      </c>
      <c r="BM488" s="1" t="e">
        <f>BI488*#REF!*BL488/1000</f>
        <v>#REF!</v>
      </c>
      <c r="BN488" s="1" t="e">
        <f>BJ488*#REF!*BL488/1000</f>
        <v>#REF!</v>
      </c>
      <c r="BO488" s="1" t="e">
        <f>BK488*#REF!*BL488/1000</f>
        <v>#REF!</v>
      </c>
      <c r="BR488" s="1">
        <f t="shared" si="363"/>
        <v>0</v>
      </c>
      <c r="BS488" s="1">
        <f t="shared" si="364"/>
        <v>0</v>
      </c>
      <c r="BT488" s="1">
        <f t="shared" si="365"/>
        <v>0</v>
      </c>
    </row>
    <row r="489" spans="1:72">
      <c r="A489" s="1">
        <v>486</v>
      </c>
      <c r="B489" s="8" t="s">
        <v>94</v>
      </c>
      <c r="D489" s="1">
        <v>14710</v>
      </c>
      <c r="F489" s="1">
        <v>90</v>
      </c>
      <c r="G489" s="1">
        <v>70</v>
      </c>
      <c r="H489" s="1">
        <v>90</v>
      </c>
      <c r="I489" s="1">
        <v>69</v>
      </c>
      <c r="J489" s="1">
        <v>63</v>
      </c>
      <c r="K489" s="1">
        <f t="shared" si="344"/>
        <v>29347.5</v>
      </c>
      <c r="L489" s="1">
        <f t="shared" si="345"/>
        <v>47196.1</v>
      </c>
      <c r="M489" s="1">
        <f t="shared" si="346"/>
        <v>47761.468</v>
      </c>
      <c r="N489" s="1">
        <f t="shared" si="347"/>
        <v>48124.108</v>
      </c>
      <c r="O489" s="1">
        <f t="shared" si="371"/>
        <v>17010</v>
      </c>
      <c r="P489" s="1">
        <v>2900</v>
      </c>
      <c r="Q489" s="1">
        <v>2400</v>
      </c>
      <c r="R489" s="11" t="s">
        <v>78</v>
      </c>
      <c r="S489" s="13">
        <v>3458</v>
      </c>
      <c r="T489" s="13">
        <v>2867</v>
      </c>
      <c r="U489" s="13">
        <v>2652</v>
      </c>
      <c r="V489" s="14">
        <f t="shared" si="266"/>
        <v>8977</v>
      </c>
      <c r="W489" s="13">
        <v>2000</v>
      </c>
      <c r="X489" s="13">
        <f>380/2</f>
        <v>190</v>
      </c>
      <c r="Y489" s="13">
        <v>247</v>
      </c>
      <c r="Z489" s="13">
        <v>80</v>
      </c>
      <c r="AA489" s="11">
        <f t="shared" si="342"/>
        <v>14710</v>
      </c>
      <c r="AB489" s="12">
        <f t="shared" si="366"/>
        <v>3028.8</v>
      </c>
      <c r="AC489" s="18">
        <f t="shared" si="348"/>
        <v>17528.6</v>
      </c>
      <c r="AD489" s="17">
        <f t="shared" si="349"/>
        <v>18093.968</v>
      </c>
      <c r="AE489" s="17">
        <f t="shared" si="350"/>
        <v>18456.608</v>
      </c>
      <c r="AF489" s="19">
        <v>55</v>
      </c>
      <c r="AG489" s="13">
        <v>24</v>
      </c>
      <c r="AH489" s="13">
        <v>25</v>
      </c>
      <c r="AI489" s="13">
        <v>8</v>
      </c>
      <c r="AJ489" s="21">
        <v>50</v>
      </c>
      <c r="AK489" s="21">
        <v>4</v>
      </c>
      <c r="AL489" s="21">
        <v>2.5</v>
      </c>
      <c r="AM489" s="21">
        <v>4.2</v>
      </c>
      <c r="AN489" s="13">
        <v>3.4</v>
      </c>
      <c r="AO489" s="13">
        <v>5</v>
      </c>
      <c r="AP489" s="13">
        <v>35</v>
      </c>
      <c r="AQ489" s="11">
        <f t="shared" si="343"/>
        <v>14710</v>
      </c>
      <c r="AR489" s="13">
        <f t="shared" si="367"/>
        <v>928.008</v>
      </c>
      <c r="AS489" s="13">
        <f t="shared" si="368"/>
        <v>565.368</v>
      </c>
      <c r="AT489" s="1">
        <f t="shared" si="351"/>
        <v>90</v>
      </c>
      <c r="AU489" s="1">
        <f t="shared" si="352"/>
        <v>70</v>
      </c>
      <c r="AV489" s="1" t="str">
        <f t="shared" si="369"/>
        <v>195</v>
      </c>
      <c r="AW489" s="1">
        <f t="shared" si="353"/>
        <v>13650</v>
      </c>
      <c r="AX489" s="1">
        <f t="shared" si="354"/>
        <v>90</v>
      </c>
      <c r="AY489" s="1">
        <f t="shared" si="355"/>
        <v>69</v>
      </c>
      <c r="AZ489" s="1" t="str">
        <f t="shared" si="370"/>
        <v>227.5</v>
      </c>
      <c r="BA489" s="1">
        <f t="shared" si="356"/>
        <v>15697.5</v>
      </c>
      <c r="BB489" s="1">
        <f t="shared" si="357"/>
        <v>29347.5</v>
      </c>
      <c r="BC489" s="1">
        <f t="shared" si="358"/>
        <v>63</v>
      </c>
      <c r="BE489" s="1" t="str">
        <f t="shared" si="359"/>
        <v>320</v>
      </c>
      <c r="BI489" s="1">
        <f t="shared" si="360"/>
        <v>47196.1</v>
      </c>
      <c r="BJ489" s="1">
        <f t="shared" si="361"/>
        <v>47761.468</v>
      </c>
      <c r="BK489" s="1">
        <f t="shared" si="362"/>
        <v>48124.108</v>
      </c>
      <c r="BM489" s="1" t="e">
        <f>BI489*#REF!*BL489/1000</f>
        <v>#REF!</v>
      </c>
      <c r="BN489" s="1" t="e">
        <f>BJ489*#REF!*BL489/1000</f>
        <v>#REF!</v>
      </c>
      <c r="BO489" s="1" t="e">
        <f>BK489*#REF!*BL489/1000</f>
        <v>#REF!</v>
      </c>
      <c r="BR489" s="1">
        <f t="shared" si="363"/>
        <v>0</v>
      </c>
      <c r="BS489" s="1">
        <f t="shared" si="364"/>
        <v>0</v>
      </c>
      <c r="BT489" s="1">
        <f t="shared" si="365"/>
        <v>0</v>
      </c>
    </row>
    <row r="490" spans="1:72">
      <c r="A490" s="1">
        <v>487</v>
      </c>
      <c r="B490" s="8" t="s">
        <v>94</v>
      </c>
      <c r="D490" s="1">
        <v>14710</v>
      </c>
      <c r="F490" s="1">
        <v>90</v>
      </c>
      <c r="G490" s="1">
        <v>70</v>
      </c>
      <c r="H490" s="1">
        <v>90</v>
      </c>
      <c r="I490" s="1">
        <v>69</v>
      </c>
      <c r="J490" s="1">
        <v>63</v>
      </c>
      <c r="K490" s="1">
        <f t="shared" si="344"/>
        <v>29347.5</v>
      </c>
      <c r="L490" s="1">
        <f t="shared" si="345"/>
        <v>47564.1</v>
      </c>
      <c r="M490" s="1">
        <f t="shared" si="346"/>
        <v>48129.468</v>
      </c>
      <c r="N490" s="1">
        <f t="shared" si="347"/>
        <v>48492.108</v>
      </c>
      <c r="O490" s="1">
        <f t="shared" si="371"/>
        <v>17010</v>
      </c>
      <c r="P490" s="1">
        <v>2900</v>
      </c>
      <c r="Q490" s="1">
        <v>2400</v>
      </c>
      <c r="R490" s="11" t="s">
        <v>80</v>
      </c>
      <c r="S490" s="13">
        <v>3458</v>
      </c>
      <c r="T490" s="13">
        <v>2867</v>
      </c>
      <c r="U490" s="13">
        <v>2652</v>
      </c>
      <c r="V490" s="14">
        <f t="shared" si="266"/>
        <v>8977</v>
      </c>
      <c r="W490" s="13">
        <f>1184*2</f>
        <v>2368</v>
      </c>
      <c r="X490" s="13">
        <f>380/2</f>
        <v>190</v>
      </c>
      <c r="Y490" s="13">
        <v>247</v>
      </c>
      <c r="Z490" s="13">
        <v>80</v>
      </c>
      <c r="AA490" s="11">
        <f t="shared" si="342"/>
        <v>14710</v>
      </c>
      <c r="AB490" s="12">
        <f t="shared" si="366"/>
        <v>3028.8</v>
      </c>
      <c r="AC490" s="18">
        <f t="shared" si="348"/>
        <v>17896.6</v>
      </c>
      <c r="AD490" s="17">
        <f t="shared" si="349"/>
        <v>18461.968</v>
      </c>
      <c r="AE490" s="17">
        <f t="shared" si="350"/>
        <v>18824.608</v>
      </c>
      <c r="AF490" s="19">
        <v>55</v>
      </c>
      <c r="AG490" s="13">
        <v>24</v>
      </c>
      <c r="AH490" s="13">
        <v>25</v>
      </c>
      <c r="AI490" s="13">
        <v>8</v>
      </c>
      <c r="AJ490" s="21">
        <v>50</v>
      </c>
      <c r="AK490" s="21">
        <v>4</v>
      </c>
      <c r="AL490" s="21">
        <v>2.5</v>
      </c>
      <c r="AM490" s="21">
        <v>4.2</v>
      </c>
      <c r="AN490" s="13">
        <v>3.4</v>
      </c>
      <c r="AO490" s="13">
        <v>5</v>
      </c>
      <c r="AP490" s="13">
        <v>35</v>
      </c>
      <c r="AQ490" s="11">
        <f t="shared" si="343"/>
        <v>14710</v>
      </c>
      <c r="AR490" s="13">
        <f t="shared" si="367"/>
        <v>928.008</v>
      </c>
      <c r="AS490" s="13">
        <f t="shared" si="368"/>
        <v>565.368</v>
      </c>
      <c r="AT490" s="1">
        <f t="shared" si="351"/>
        <v>90</v>
      </c>
      <c r="AU490" s="1">
        <f t="shared" si="352"/>
        <v>70</v>
      </c>
      <c r="AV490" s="1" t="str">
        <f t="shared" si="369"/>
        <v>195</v>
      </c>
      <c r="AW490" s="1">
        <f t="shared" si="353"/>
        <v>13650</v>
      </c>
      <c r="AX490" s="1">
        <f t="shared" si="354"/>
        <v>90</v>
      </c>
      <c r="AY490" s="1">
        <f t="shared" si="355"/>
        <v>69</v>
      </c>
      <c r="AZ490" s="1" t="str">
        <f t="shared" si="370"/>
        <v>227.5</v>
      </c>
      <c r="BA490" s="1">
        <f t="shared" si="356"/>
        <v>15697.5</v>
      </c>
      <c r="BB490" s="1">
        <f t="shared" si="357"/>
        <v>29347.5</v>
      </c>
      <c r="BC490" s="1">
        <f t="shared" si="358"/>
        <v>63</v>
      </c>
      <c r="BE490" s="1" t="str">
        <f t="shared" si="359"/>
        <v>320</v>
      </c>
      <c r="BI490" s="1">
        <f t="shared" si="360"/>
        <v>47564.1</v>
      </c>
      <c r="BJ490" s="1">
        <f t="shared" si="361"/>
        <v>48129.468</v>
      </c>
      <c r="BK490" s="1">
        <f t="shared" si="362"/>
        <v>48492.108</v>
      </c>
      <c r="BM490" s="1" t="e">
        <f>BI490*#REF!*BL490/1000</f>
        <v>#REF!</v>
      </c>
      <c r="BN490" s="1" t="e">
        <f>BJ490*#REF!*BL490/1000</f>
        <v>#REF!</v>
      </c>
      <c r="BO490" s="1" t="e">
        <f>BK490*#REF!*BL490/1000</f>
        <v>#REF!</v>
      </c>
      <c r="BR490" s="1">
        <f t="shared" si="363"/>
        <v>0</v>
      </c>
      <c r="BS490" s="1">
        <f t="shared" si="364"/>
        <v>0</v>
      </c>
      <c r="BT490" s="1">
        <f t="shared" si="365"/>
        <v>0</v>
      </c>
    </row>
    <row r="491" spans="1:72">
      <c r="A491" s="1">
        <v>488</v>
      </c>
      <c r="B491" s="8" t="s">
        <v>94</v>
      </c>
      <c r="D491" s="1">
        <v>14710</v>
      </c>
      <c r="F491" s="1">
        <v>90</v>
      </c>
      <c r="G491" s="1">
        <v>70</v>
      </c>
      <c r="H491" s="1">
        <v>90</v>
      </c>
      <c r="I491" s="1">
        <v>69</v>
      </c>
      <c r="J491" s="1">
        <v>160</v>
      </c>
      <c r="K491" s="1">
        <f t="shared" si="344"/>
        <v>29347.5</v>
      </c>
      <c r="L491" s="1">
        <f t="shared" si="345"/>
        <v>48636.1</v>
      </c>
      <c r="M491" s="1">
        <f t="shared" si="346"/>
        <v>49201.468</v>
      </c>
      <c r="N491" s="1">
        <f t="shared" si="347"/>
        <v>49564.108</v>
      </c>
      <c r="O491" s="1">
        <f t="shared" si="371"/>
        <v>17010</v>
      </c>
      <c r="P491" s="1">
        <v>2900</v>
      </c>
      <c r="Q491" s="1">
        <v>2400</v>
      </c>
      <c r="R491" s="11" t="s">
        <v>89</v>
      </c>
      <c r="S491" s="13">
        <v>3458</v>
      </c>
      <c r="T491" s="13">
        <v>2867</v>
      </c>
      <c r="U491" s="13">
        <v>2652</v>
      </c>
      <c r="V491" s="14">
        <f t="shared" si="266"/>
        <v>8977</v>
      </c>
      <c r="W491" s="13">
        <f>1620*2</f>
        <v>3240</v>
      </c>
      <c r="X491" s="13">
        <f>380/2</f>
        <v>190</v>
      </c>
      <c r="Y491" s="13">
        <v>247</v>
      </c>
      <c r="Z491" s="13">
        <v>80</v>
      </c>
      <c r="AA491" s="11">
        <f t="shared" ref="AA491:AA497" si="372">D491</f>
        <v>14710</v>
      </c>
      <c r="AB491" s="12">
        <f t="shared" si="366"/>
        <v>3028.8</v>
      </c>
      <c r="AC491" s="18">
        <f t="shared" si="348"/>
        <v>18768.6</v>
      </c>
      <c r="AD491" s="17">
        <f t="shared" si="349"/>
        <v>19333.968</v>
      </c>
      <c r="AE491" s="17">
        <f t="shared" si="350"/>
        <v>19696.608</v>
      </c>
      <c r="AF491" s="19">
        <v>55</v>
      </c>
      <c r="AG491" s="13">
        <v>24</v>
      </c>
      <c r="AH491" s="13">
        <v>25</v>
      </c>
      <c r="AI491" s="13">
        <v>8</v>
      </c>
      <c r="AJ491" s="21">
        <v>50</v>
      </c>
      <c r="AK491" s="21">
        <v>4</v>
      </c>
      <c r="AL491" s="21">
        <v>2.5</v>
      </c>
      <c r="AM491" s="21">
        <v>4.2</v>
      </c>
      <c r="AN491" s="13">
        <v>3.4</v>
      </c>
      <c r="AO491" s="13">
        <v>5</v>
      </c>
      <c r="AP491" s="13">
        <v>35</v>
      </c>
      <c r="AQ491" s="11">
        <f t="shared" ref="AQ491:AQ497" si="373">D491</f>
        <v>14710</v>
      </c>
      <c r="AR491" s="13">
        <f t="shared" si="367"/>
        <v>928.008</v>
      </c>
      <c r="AS491" s="13">
        <f t="shared" si="368"/>
        <v>565.368</v>
      </c>
      <c r="AT491" s="1">
        <f t="shared" si="351"/>
        <v>90</v>
      </c>
      <c r="AU491" s="1">
        <f t="shared" si="352"/>
        <v>70</v>
      </c>
      <c r="AV491" s="1" t="str">
        <f t="shared" si="369"/>
        <v>195</v>
      </c>
      <c r="AW491" s="1">
        <f t="shared" si="353"/>
        <v>13650</v>
      </c>
      <c r="AX491" s="1">
        <f t="shared" si="354"/>
        <v>90</v>
      </c>
      <c r="AY491" s="1">
        <f t="shared" si="355"/>
        <v>69</v>
      </c>
      <c r="AZ491" s="1" t="str">
        <f t="shared" si="370"/>
        <v>227.5</v>
      </c>
      <c r="BA491" s="1">
        <f t="shared" si="356"/>
        <v>15697.5</v>
      </c>
      <c r="BB491" s="1">
        <f t="shared" si="357"/>
        <v>29347.5</v>
      </c>
      <c r="BC491" s="1">
        <f t="shared" si="358"/>
        <v>160</v>
      </c>
      <c r="BE491" s="1" t="str">
        <f t="shared" si="359"/>
        <v>520</v>
      </c>
      <c r="BI491" s="1">
        <f t="shared" si="360"/>
        <v>48636.1</v>
      </c>
      <c r="BJ491" s="1">
        <f t="shared" si="361"/>
        <v>49201.468</v>
      </c>
      <c r="BK491" s="1">
        <f t="shared" si="362"/>
        <v>49564.108</v>
      </c>
      <c r="BM491" s="1" t="e">
        <f>BI491*#REF!*BL491/1000</f>
        <v>#REF!</v>
      </c>
      <c r="BN491" s="1" t="e">
        <f>BJ491*#REF!*BL491/1000</f>
        <v>#REF!</v>
      </c>
      <c r="BO491" s="1" t="e">
        <f>BK491*#REF!*BL491/1000</f>
        <v>#REF!</v>
      </c>
      <c r="BR491" s="1">
        <f t="shared" si="363"/>
        <v>0</v>
      </c>
      <c r="BS491" s="1">
        <f t="shared" si="364"/>
        <v>0</v>
      </c>
      <c r="BT491" s="1">
        <f t="shared" si="365"/>
        <v>0</v>
      </c>
    </row>
    <row r="492" spans="1:72">
      <c r="A492" s="1">
        <v>489</v>
      </c>
      <c r="B492" s="8" t="s">
        <v>94</v>
      </c>
      <c r="D492" s="1">
        <v>14710</v>
      </c>
      <c r="F492" s="1">
        <v>90</v>
      </c>
      <c r="G492" s="1">
        <v>70</v>
      </c>
      <c r="H492" s="1">
        <v>90</v>
      </c>
      <c r="I492" s="1">
        <v>69</v>
      </c>
      <c r="J492" s="1">
        <v>160</v>
      </c>
      <c r="K492" s="1">
        <f t="shared" si="344"/>
        <v>29347.5</v>
      </c>
      <c r="L492" s="1">
        <f t="shared" si="345"/>
        <v>48856.1</v>
      </c>
      <c r="M492" s="1">
        <f t="shared" si="346"/>
        <v>49421.468</v>
      </c>
      <c r="N492" s="1">
        <f t="shared" si="347"/>
        <v>49784.108</v>
      </c>
      <c r="O492" s="1">
        <f t="shared" si="371"/>
        <v>17010</v>
      </c>
      <c r="P492" s="1">
        <v>2900</v>
      </c>
      <c r="Q492" s="1">
        <v>2400</v>
      </c>
      <c r="R492" s="11" t="s">
        <v>90</v>
      </c>
      <c r="S492" s="13">
        <v>3458</v>
      </c>
      <c r="T492" s="13">
        <v>2867</v>
      </c>
      <c r="U492" s="13">
        <v>2652</v>
      </c>
      <c r="V492" s="14">
        <f t="shared" ref="V492:V497" si="374">S492+T492+U492</f>
        <v>8977</v>
      </c>
      <c r="W492" s="13">
        <f>1730*2</f>
        <v>3460</v>
      </c>
      <c r="X492" s="13">
        <f>380/2</f>
        <v>190</v>
      </c>
      <c r="Y492" s="13">
        <v>247</v>
      </c>
      <c r="Z492" s="13">
        <v>80</v>
      </c>
      <c r="AA492" s="11">
        <f t="shared" si="372"/>
        <v>14710</v>
      </c>
      <c r="AB492" s="12">
        <f t="shared" si="366"/>
        <v>3028.8</v>
      </c>
      <c r="AC492" s="18">
        <f t="shared" si="348"/>
        <v>18988.6</v>
      </c>
      <c r="AD492" s="17">
        <f t="shared" si="349"/>
        <v>19553.968</v>
      </c>
      <c r="AE492" s="17">
        <f t="shared" si="350"/>
        <v>19916.608</v>
      </c>
      <c r="AF492" s="19">
        <v>55</v>
      </c>
      <c r="AG492" s="13">
        <v>24</v>
      </c>
      <c r="AH492" s="13">
        <v>25</v>
      </c>
      <c r="AI492" s="13">
        <v>8</v>
      </c>
      <c r="AJ492" s="21">
        <v>50</v>
      </c>
      <c r="AK492" s="21">
        <v>4</v>
      </c>
      <c r="AL492" s="21">
        <v>2.5</v>
      </c>
      <c r="AM492" s="21">
        <v>4.2</v>
      </c>
      <c r="AN492" s="13">
        <v>3.4</v>
      </c>
      <c r="AO492" s="13">
        <v>5</v>
      </c>
      <c r="AP492" s="13">
        <v>35</v>
      </c>
      <c r="AQ492" s="11">
        <f t="shared" si="373"/>
        <v>14710</v>
      </c>
      <c r="AR492" s="13">
        <f t="shared" si="367"/>
        <v>928.008</v>
      </c>
      <c r="AS492" s="13">
        <f t="shared" si="368"/>
        <v>565.368</v>
      </c>
      <c r="AT492" s="1">
        <f t="shared" si="351"/>
        <v>90</v>
      </c>
      <c r="AU492" s="1">
        <f t="shared" si="352"/>
        <v>70</v>
      </c>
      <c r="AV492" s="1" t="str">
        <f t="shared" si="369"/>
        <v>195</v>
      </c>
      <c r="AW492" s="1">
        <f t="shared" si="353"/>
        <v>13650</v>
      </c>
      <c r="AX492" s="1">
        <f t="shared" si="354"/>
        <v>90</v>
      </c>
      <c r="AY492" s="1">
        <f t="shared" si="355"/>
        <v>69</v>
      </c>
      <c r="AZ492" s="1" t="str">
        <f t="shared" si="370"/>
        <v>227.5</v>
      </c>
      <c r="BA492" s="1">
        <f t="shared" si="356"/>
        <v>15697.5</v>
      </c>
      <c r="BB492" s="1">
        <f t="shared" si="357"/>
        <v>29347.5</v>
      </c>
      <c r="BC492" s="1">
        <f t="shared" si="358"/>
        <v>160</v>
      </c>
      <c r="BE492" s="1" t="str">
        <f t="shared" si="359"/>
        <v>520</v>
      </c>
      <c r="BI492" s="1">
        <f t="shared" si="360"/>
        <v>48856.1</v>
      </c>
      <c r="BJ492" s="1">
        <f t="shared" si="361"/>
        <v>49421.468</v>
      </c>
      <c r="BK492" s="1">
        <f t="shared" si="362"/>
        <v>49784.108</v>
      </c>
      <c r="BM492" s="1" t="e">
        <f>BI492*#REF!*BL492/1000</f>
        <v>#REF!</v>
      </c>
      <c r="BN492" s="1" t="e">
        <f>BJ492*#REF!*BL492/1000</f>
        <v>#REF!</v>
      </c>
      <c r="BO492" s="1" t="e">
        <f>BK492*#REF!*BL492/1000</f>
        <v>#REF!</v>
      </c>
      <c r="BR492" s="1">
        <f t="shared" si="363"/>
        <v>0</v>
      </c>
      <c r="BS492" s="1">
        <f t="shared" si="364"/>
        <v>0</v>
      </c>
      <c r="BT492" s="1">
        <f t="shared" si="365"/>
        <v>0</v>
      </c>
    </row>
    <row r="493" spans="1:72">
      <c r="A493" s="1">
        <v>490</v>
      </c>
      <c r="B493" s="8" t="s">
        <v>94</v>
      </c>
      <c r="D493" s="1">
        <v>14710</v>
      </c>
      <c r="F493" s="1">
        <v>90</v>
      </c>
      <c r="G493" s="1">
        <v>70</v>
      </c>
      <c r="H493" s="1">
        <v>90</v>
      </c>
      <c r="I493" s="1">
        <v>69</v>
      </c>
      <c r="J493" s="1">
        <v>63</v>
      </c>
      <c r="K493" s="1">
        <f t="shared" si="344"/>
        <v>29347.5</v>
      </c>
      <c r="L493" s="1">
        <f t="shared" si="345"/>
        <v>49589.5</v>
      </c>
      <c r="M493" s="1">
        <f t="shared" si="346"/>
        <v>50154.868</v>
      </c>
      <c r="N493" s="1">
        <f t="shared" si="347"/>
        <v>50517.508</v>
      </c>
      <c r="O493" s="1">
        <f t="shared" si="371"/>
        <v>17010</v>
      </c>
      <c r="P493" s="1">
        <v>2900</v>
      </c>
      <c r="Q493" s="1">
        <v>2400</v>
      </c>
      <c r="R493" s="11" t="s">
        <v>83</v>
      </c>
      <c r="S493" s="13">
        <v>4003</v>
      </c>
      <c r="T493" s="13">
        <v>3330</v>
      </c>
      <c r="U493" s="13">
        <v>2927</v>
      </c>
      <c r="V493" s="14">
        <f t="shared" si="374"/>
        <v>10260</v>
      </c>
      <c r="W493" s="13">
        <v>2800</v>
      </c>
      <c r="X493" s="13">
        <v>200</v>
      </c>
      <c r="Y493" s="13">
        <v>247</v>
      </c>
      <c r="Z493" s="13">
        <v>80</v>
      </c>
      <c r="AA493" s="11">
        <f t="shared" si="372"/>
        <v>14710</v>
      </c>
      <c r="AB493" s="12">
        <f t="shared" si="366"/>
        <v>3184</v>
      </c>
      <c r="AC493" s="18">
        <f t="shared" si="348"/>
        <v>19922</v>
      </c>
      <c r="AD493" s="17">
        <f t="shared" si="349"/>
        <v>20487.368</v>
      </c>
      <c r="AE493" s="17">
        <f t="shared" si="350"/>
        <v>20850.008</v>
      </c>
      <c r="AF493" s="19">
        <v>55</v>
      </c>
      <c r="AG493" s="13">
        <v>24</v>
      </c>
      <c r="AH493" s="13">
        <v>25</v>
      </c>
      <c r="AI493" s="13">
        <v>8</v>
      </c>
      <c r="AJ493" s="21">
        <v>50</v>
      </c>
      <c r="AK493" s="21">
        <v>4</v>
      </c>
      <c r="AL493" s="21">
        <v>2.5</v>
      </c>
      <c r="AM493" s="21">
        <v>4.2</v>
      </c>
      <c r="AN493" s="13">
        <v>3.4</v>
      </c>
      <c r="AO493" s="13">
        <v>5</v>
      </c>
      <c r="AP493" s="13">
        <v>35</v>
      </c>
      <c r="AQ493" s="11">
        <f t="shared" si="373"/>
        <v>14710</v>
      </c>
      <c r="AR493" s="13">
        <f t="shared" si="367"/>
        <v>928.008</v>
      </c>
      <c r="AS493" s="13">
        <f t="shared" si="368"/>
        <v>565.368</v>
      </c>
      <c r="AT493" s="1">
        <f t="shared" si="351"/>
        <v>90</v>
      </c>
      <c r="AU493" s="1">
        <f t="shared" si="352"/>
        <v>70</v>
      </c>
      <c r="AV493" s="1" t="str">
        <f t="shared" si="369"/>
        <v>195</v>
      </c>
      <c r="AW493" s="1">
        <f t="shared" si="353"/>
        <v>13650</v>
      </c>
      <c r="AX493" s="1">
        <f t="shared" si="354"/>
        <v>90</v>
      </c>
      <c r="AY493" s="1">
        <f t="shared" si="355"/>
        <v>69</v>
      </c>
      <c r="AZ493" s="1" t="str">
        <f t="shared" si="370"/>
        <v>227.5</v>
      </c>
      <c r="BA493" s="1">
        <f t="shared" si="356"/>
        <v>15697.5</v>
      </c>
      <c r="BB493" s="1">
        <f t="shared" si="357"/>
        <v>29347.5</v>
      </c>
      <c r="BC493" s="1">
        <f t="shared" si="358"/>
        <v>63</v>
      </c>
      <c r="BE493" s="1" t="str">
        <f t="shared" si="359"/>
        <v>320</v>
      </c>
      <c r="BI493" s="1">
        <f t="shared" si="360"/>
        <v>49589.5</v>
      </c>
      <c r="BJ493" s="1">
        <f t="shared" si="361"/>
        <v>50154.868</v>
      </c>
      <c r="BK493" s="1">
        <f t="shared" si="362"/>
        <v>50517.508</v>
      </c>
      <c r="BM493" s="1" t="e">
        <f>BI493*#REF!*BL493/1000</f>
        <v>#REF!</v>
      </c>
      <c r="BN493" s="1" t="e">
        <f>BJ493*#REF!*BL493/1000</f>
        <v>#REF!</v>
      </c>
      <c r="BO493" s="1" t="e">
        <f>BK493*#REF!*BL493/1000</f>
        <v>#REF!</v>
      </c>
      <c r="BR493" s="1">
        <f t="shared" si="363"/>
        <v>0</v>
      </c>
      <c r="BS493" s="1">
        <f t="shared" si="364"/>
        <v>0</v>
      </c>
      <c r="BT493" s="1">
        <f t="shared" si="365"/>
        <v>0</v>
      </c>
    </row>
    <row r="494" spans="1:72">
      <c r="A494" s="1">
        <v>491</v>
      </c>
      <c r="B494" s="8" t="s">
        <v>94</v>
      </c>
      <c r="D494" s="1">
        <v>14710</v>
      </c>
      <c r="F494" s="1">
        <v>90</v>
      </c>
      <c r="G494" s="1">
        <v>70</v>
      </c>
      <c r="H494" s="1">
        <v>90</v>
      </c>
      <c r="I494" s="1">
        <v>69</v>
      </c>
      <c r="J494" s="1">
        <v>160</v>
      </c>
      <c r="K494" s="1">
        <f t="shared" si="344"/>
        <v>29347.5</v>
      </c>
      <c r="L494" s="1">
        <f t="shared" si="345"/>
        <v>51357.5</v>
      </c>
      <c r="M494" s="1">
        <f t="shared" si="346"/>
        <v>51922.868</v>
      </c>
      <c r="N494" s="1">
        <f t="shared" si="347"/>
        <v>52285.508</v>
      </c>
      <c r="O494" s="1">
        <f t="shared" si="371"/>
        <v>17010</v>
      </c>
      <c r="P494" s="1">
        <v>2900</v>
      </c>
      <c r="Q494" s="1">
        <v>2400</v>
      </c>
      <c r="R494" s="11" t="s">
        <v>87</v>
      </c>
      <c r="S494" s="13">
        <v>4003</v>
      </c>
      <c r="T494" s="13">
        <v>3330</v>
      </c>
      <c r="U494" s="13">
        <v>2927</v>
      </c>
      <c r="V494" s="14">
        <f t="shared" si="374"/>
        <v>10260</v>
      </c>
      <c r="W494" s="13">
        <f>2184*2</f>
        <v>4368</v>
      </c>
      <c r="X494" s="13">
        <v>200</v>
      </c>
      <c r="Y494" s="13">
        <v>247</v>
      </c>
      <c r="Z494" s="13">
        <v>80</v>
      </c>
      <c r="AA494" s="11">
        <f t="shared" si="372"/>
        <v>14710</v>
      </c>
      <c r="AB494" s="12">
        <f t="shared" si="366"/>
        <v>3184</v>
      </c>
      <c r="AC494" s="18">
        <f t="shared" si="348"/>
        <v>21490</v>
      </c>
      <c r="AD494" s="17">
        <f t="shared" si="349"/>
        <v>22055.368</v>
      </c>
      <c r="AE494" s="17">
        <f t="shared" si="350"/>
        <v>22418.008</v>
      </c>
      <c r="AF494" s="19">
        <v>55</v>
      </c>
      <c r="AG494" s="13">
        <v>24</v>
      </c>
      <c r="AH494" s="13">
        <v>25</v>
      </c>
      <c r="AI494" s="13">
        <v>8</v>
      </c>
      <c r="AJ494" s="21">
        <v>50</v>
      </c>
      <c r="AK494" s="21">
        <v>4</v>
      </c>
      <c r="AL494" s="21">
        <v>2.5</v>
      </c>
      <c r="AM494" s="21">
        <v>4.2</v>
      </c>
      <c r="AN494" s="13">
        <v>3.4</v>
      </c>
      <c r="AO494" s="13">
        <v>5</v>
      </c>
      <c r="AP494" s="13">
        <v>35</v>
      </c>
      <c r="AQ494" s="11">
        <f t="shared" si="373"/>
        <v>14710</v>
      </c>
      <c r="AR494" s="13">
        <f t="shared" si="367"/>
        <v>928.008</v>
      </c>
      <c r="AS494" s="13">
        <f t="shared" si="368"/>
        <v>565.368</v>
      </c>
      <c r="AT494" s="1">
        <f t="shared" si="351"/>
        <v>90</v>
      </c>
      <c r="AU494" s="1">
        <f t="shared" si="352"/>
        <v>70</v>
      </c>
      <c r="AV494" s="1" t="str">
        <f t="shared" si="369"/>
        <v>195</v>
      </c>
      <c r="AW494" s="1">
        <f t="shared" si="353"/>
        <v>13650</v>
      </c>
      <c r="AX494" s="1">
        <f t="shared" si="354"/>
        <v>90</v>
      </c>
      <c r="AY494" s="1">
        <f t="shared" si="355"/>
        <v>69</v>
      </c>
      <c r="AZ494" s="1" t="str">
        <f t="shared" si="370"/>
        <v>227.5</v>
      </c>
      <c r="BA494" s="1">
        <f t="shared" si="356"/>
        <v>15697.5</v>
      </c>
      <c r="BB494" s="1">
        <f t="shared" si="357"/>
        <v>29347.5</v>
      </c>
      <c r="BC494" s="1">
        <f t="shared" si="358"/>
        <v>160</v>
      </c>
      <c r="BE494" s="1" t="str">
        <f t="shared" si="359"/>
        <v>520</v>
      </c>
      <c r="BI494" s="1">
        <f t="shared" si="360"/>
        <v>51357.5</v>
      </c>
      <c r="BJ494" s="1">
        <f t="shared" si="361"/>
        <v>51922.868</v>
      </c>
      <c r="BK494" s="1">
        <f t="shared" si="362"/>
        <v>52285.508</v>
      </c>
      <c r="BM494" s="1" t="e">
        <f>BI494*#REF!*BL494/1000</f>
        <v>#REF!</v>
      </c>
      <c r="BN494" s="1" t="e">
        <f>BJ494*#REF!*BL494/1000</f>
        <v>#REF!</v>
      </c>
      <c r="BO494" s="1" t="e">
        <f>BK494*#REF!*BL494/1000</f>
        <v>#REF!</v>
      </c>
      <c r="BR494" s="1">
        <f t="shared" si="363"/>
        <v>0</v>
      </c>
      <c r="BS494" s="1">
        <f t="shared" si="364"/>
        <v>0</v>
      </c>
      <c r="BT494" s="1">
        <f t="shared" si="365"/>
        <v>0</v>
      </c>
    </row>
    <row r="495" spans="1:72">
      <c r="A495" s="1">
        <v>492</v>
      </c>
      <c r="B495" s="8" t="s">
        <v>94</v>
      </c>
      <c r="D495" s="1">
        <v>14710</v>
      </c>
      <c r="F495" s="1">
        <v>90</v>
      </c>
      <c r="G495" s="1">
        <v>70</v>
      </c>
      <c r="H495" s="1">
        <v>90</v>
      </c>
      <c r="I495" s="1">
        <v>69</v>
      </c>
      <c r="J495" s="1">
        <v>160</v>
      </c>
      <c r="K495" s="1">
        <f t="shared" si="344"/>
        <v>29347.5</v>
      </c>
      <c r="L495" s="1">
        <f t="shared" si="345"/>
        <v>51709.5</v>
      </c>
      <c r="M495" s="1">
        <f t="shared" si="346"/>
        <v>52274.868</v>
      </c>
      <c r="N495" s="1">
        <f t="shared" si="347"/>
        <v>52637.508</v>
      </c>
      <c r="O495" s="1">
        <f t="shared" si="371"/>
        <v>17010</v>
      </c>
      <c r="P495" s="1">
        <v>2900</v>
      </c>
      <c r="Q495" s="1">
        <v>2400</v>
      </c>
      <c r="R495" s="11" t="s">
        <v>82</v>
      </c>
      <c r="S495" s="13">
        <v>4003</v>
      </c>
      <c r="T495" s="13">
        <v>3330</v>
      </c>
      <c r="U495" s="13">
        <v>2927</v>
      </c>
      <c r="V495" s="14">
        <f t="shared" si="374"/>
        <v>10260</v>
      </c>
      <c r="W495" s="13">
        <f>2360*2</f>
        <v>4720</v>
      </c>
      <c r="X495" s="13">
        <v>200</v>
      </c>
      <c r="Y495" s="13">
        <v>247</v>
      </c>
      <c r="Z495" s="13">
        <v>80</v>
      </c>
      <c r="AA495" s="11">
        <f t="shared" si="372"/>
        <v>14710</v>
      </c>
      <c r="AB495" s="12">
        <f t="shared" si="366"/>
        <v>3184</v>
      </c>
      <c r="AC495" s="18">
        <f t="shared" si="348"/>
        <v>21842</v>
      </c>
      <c r="AD495" s="17">
        <f t="shared" si="349"/>
        <v>22407.368</v>
      </c>
      <c r="AE495" s="17">
        <f t="shared" si="350"/>
        <v>22770.008</v>
      </c>
      <c r="AF495" s="19">
        <v>55</v>
      </c>
      <c r="AG495" s="13">
        <v>24</v>
      </c>
      <c r="AH495" s="13">
        <v>25</v>
      </c>
      <c r="AI495" s="13">
        <v>8</v>
      </c>
      <c r="AJ495" s="21">
        <v>50</v>
      </c>
      <c r="AK495" s="21">
        <v>4</v>
      </c>
      <c r="AL495" s="21">
        <v>2.5</v>
      </c>
      <c r="AM495" s="21">
        <v>4.2</v>
      </c>
      <c r="AN495" s="13">
        <v>3.4</v>
      </c>
      <c r="AO495" s="13">
        <v>5</v>
      </c>
      <c r="AP495" s="13">
        <v>35</v>
      </c>
      <c r="AQ495" s="11">
        <f t="shared" si="373"/>
        <v>14710</v>
      </c>
      <c r="AR495" s="13">
        <f t="shared" si="367"/>
        <v>928.008</v>
      </c>
      <c r="AS495" s="13">
        <f t="shared" si="368"/>
        <v>565.368</v>
      </c>
      <c r="AT495" s="1">
        <f t="shared" si="351"/>
        <v>90</v>
      </c>
      <c r="AU495" s="1">
        <f t="shared" si="352"/>
        <v>70</v>
      </c>
      <c r="AV495" s="1" t="str">
        <f t="shared" si="369"/>
        <v>195</v>
      </c>
      <c r="AW495" s="1">
        <f t="shared" si="353"/>
        <v>13650</v>
      </c>
      <c r="AX495" s="1">
        <f t="shared" si="354"/>
        <v>90</v>
      </c>
      <c r="AY495" s="1">
        <f t="shared" si="355"/>
        <v>69</v>
      </c>
      <c r="AZ495" s="1" t="str">
        <f t="shared" si="370"/>
        <v>227.5</v>
      </c>
      <c r="BA495" s="1">
        <f t="shared" si="356"/>
        <v>15697.5</v>
      </c>
      <c r="BB495" s="1">
        <f t="shared" si="357"/>
        <v>29347.5</v>
      </c>
      <c r="BC495" s="1">
        <f t="shared" si="358"/>
        <v>160</v>
      </c>
      <c r="BE495" s="1" t="str">
        <f t="shared" si="359"/>
        <v>520</v>
      </c>
      <c r="BI495" s="1">
        <f t="shared" si="360"/>
        <v>51709.5</v>
      </c>
      <c r="BJ495" s="1">
        <f t="shared" si="361"/>
        <v>52274.868</v>
      </c>
      <c r="BK495" s="1">
        <f t="shared" si="362"/>
        <v>52637.508</v>
      </c>
      <c r="BM495" s="1" t="e">
        <f>BI495*#REF!*BL495/1000</f>
        <v>#REF!</v>
      </c>
      <c r="BN495" s="1" t="e">
        <f>BJ495*#REF!*BL495/1000</f>
        <v>#REF!</v>
      </c>
      <c r="BO495" s="1" t="e">
        <f>BK495*#REF!*BL495/1000</f>
        <v>#REF!</v>
      </c>
      <c r="BR495" s="1">
        <f t="shared" si="363"/>
        <v>0</v>
      </c>
      <c r="BS495" s="1">
        <f t="shared" si="364"/>
        <v>0</v>
      </c>
      <c r="BT495" s="1">
        <f t="shared" si="365"/>
        <v>0</v>
      </c>
    </row>
    <row r="496" spans="1:72">
      <c r="A496" s="1">
        <v>493</v>
      </c>
      <c r="B496" s="8" t="s">
        <v>94</v>
      </c>
      <c r="D496" s="1">
        <v>14710</v>
      </c>
      <c r="F496" s="1">
        <v>90</v>
      </c>
      <c r="G496" s="1">
        <v>70</v>
      </c>
      <c r="H496" s="1">
        <v>90</v>
      </c>
      <c r="I496" s="1">
        <v>69</v>
      </c>
      <c r="J496" s="1">
        <v>63</v>
      </c>
      <c r="K496" s="1">
        <f t="shared" si="344"/>
        <v>29347.5</v>
      </c>
      <c r="L496" s="1">
        <f t="shared" si="345"/>
        <v>54734.82</v>
      </c>
      <c r="M496" s="1">
        <f t="shared" si="346"/>
        <v>55300.188</v>
      </c>
      <c r="N496" s="1">
        <f t="shared" si="347"/>
        <v>55662.828</v>
      </c>
      <c r="O496" s="1">
        <f t="shared" si="371"/>
        <v>17010</v>
      </c>
      <c r="P496" s="1">
        <v>2900</v>
      </c>
      <c r="Q496" s="1">
        <v>2400</v>
      </c>
      <c r="R496" s="11" t="s">
        <v>95</v>
      </c>
      <c r="S496" s="13">
        <v>4870</v>
      </c>
      <c r="T496" s="13">
        <v>4700</v>
      </c>
      <c r="U496" s="13">
        <v>2927</v>
      </c>
      <c r="V496" s="14">
        <f t="shared" si="374"/>
        <v>12497</v>
      </c>
      <c r="W496" s="13">
        <f>2730*2</f>
        <v>5460</v>
      </c>
      <c r="X496" s="13">
        <v>208</v>
      </c>
      <c r="Y496" s="13">
        <v>247</v>
      </c>
      <c r="Z496" s="13">
        <v>80</v>
      </c>
      <c r="AA496" s="11">
        <f t="shared" si="372"/>
        <v>14710</v>
      </c>
      <c r="AB496" s="12">
        <f t="shared" si="366"/>
        <v>3308.16</v>
      </c>
      <c r="AC496" s="18">
        <f t="shared" si="348"/>
        <v>25067.32</v>
      </c>
      <c r="AD496" s="17">
        <f t="shared" si="349"/>
        <v>25632.688</v>
      </c>
      <c r="AE496" s="17">
        <f t="shared" si="350"/>
        <v>25995.328</v>
      </c>
      <c r="AF496" s="19">
        <v>55</v>
      </c>
      <c r="AG496" s="13">
        <v>24</v>
      </c>
      <c r="AH496" s="13">
        <v>25</v>
      </c>
      <c r="AI496" s="13">
        <v>8</v>
      </c>
      <c r="AJ496" s="21">
        <v>50</v>
      </c>
      <c r="AK496" s="21">
        <v>4</v>
      </c>
      <c r="AL496" s="21">
        <v>2.5</v>
      </c>
      <c r="AM496" s="21">
        <v>4.2</v>
      </c>
      <c r="AN496" s="13">
        <v>3.4</v>
      </c>
      <c r="AO496" s="13">
        <v>5</v>
      </c>
      <c r="AP496" s="13">
        <v>35</v>
      </c>
      <c r="AQ496" s="11">
        <f t="shared" si="373"/>
        <v>14710</v>
      </c>
      <c r="AR496" s="13">
        <f t="shared" si="367"/>
        <v>928.008</v>
      </c>
      <c r="AS496" s="13">
        <f t="shared" si="368"/>
        <v>565.368</v>
      </c>
      <c r="AT496" s="1">
        <f t="shared" si="351"/>
        <v>90</v>
      </c>
      <c r="AU496" s="1">
        <f t="shared" si="352"/>
        <v>70</v>
      </c>
      <c r="AV496" s="1" t="str">
        <f t="shared" si="369"/>
        <v>195</v>
      </c>
      <c r="AW496" s="1">
        <f t="shared" si="353"/>
        <v>13650</v>
      </c>
      <c r="AX496" s="1">
        <f t="shared" si="354"/>
        <v>90</v>
      </c>
      <c r="AY496" s="1">
        <f t="shared" si="355"/>
        <v>69</v>
      </c>
      <c r="AZ496" s="1" t="str">
        <f t="shared" si="370"/>
        <v>227.5</v>
      </c>
      <c r="BA496" s="1">
        <f t="shared" si="356"/>
        <v>15697.5</v>
      </c>
      <c r="BB496" s="1">
        <f t="shared" si="357"/>
        <v>29347.5</v>
      </c>
      <c r="BC496" s="1">
        <f t="shared" si="358"/>
        <v>63</v>
      </c>
      <c r="BE496" s="1" t="str">
        <f t="shared" si="359"/>
        <v>320</v>
      </c>
      <c r="BI496" s="1">
        <f t="shared" si="360"/>
        <v>54734.82</v>
      </c>
      <c r="BJ496" s="1">
        <f t="shared" si="361"/>
        <v>55300.188</v>
      </c>
      <c r="BK496" s="1">
        <f t="shared" si="362"/>
        <v>55662.828</v>
      </c>
      <c r="BM496" s="1" t="e">
        <f>BI496*#REF!*BL496/1000</f>
        <v>#REF!</v>
      </c>
      <c r="BN496" s="1" t="e">
        <f>BJ496*#REF!*BL496/1000</f>
        <v>#REF!</v>
      </c>
      <c r="BO496" s="1" t="e">
        <f>BK496*#REF!*BL496/1000</f>
        <v>#REF!</v>
      </c>
      <c r="BR496" s="1">
        <f t="shared" si="363"/>
        <v>0</v>
      </c>
      <c r="BS496" s="1">
        <f t="shared" si="364"/>
        <v>0</v>
      </c>
      <c r="BT496" s="1">
        <f t="shared" si="365"/>
        <v>0</v>
      </c>
    </row>
    <row r="497" spans="1:72">
      <c r="A497" s="1">
        <v>494</v>
      </c>
      <c r="B497" s="8" t="s">
        <v>94</v>
      </c>
      <c r="D497" s="1">
        <v>14710</v>
      </c>
      <c r="F497" s="1">
        <v>90</v>
      </c>
      <c r="G497" s="1">
        <v>70</v>
      </c>
      <c r="H497" s="1">
        <v>90</v>
      </c>
      <c r="I497" s="1">
        <v>69</v>
      </c>
      <c r="J497" s="1">
        <v>160</v>
      </c>
      <c r="K497" s="1">
        <f t="shared" si="344"/>
        <v>29347.5</v>
      </c>
      <c r="L497" s="1">
        <f t="shared" si="345"/>
        <v>57338.82</v>
      </c>
      <c r="M497" s="1">
        <f t="shared" si="346"/>
        <v>57904.188</v>
      </c>
      <c r="N497" s="1">
        <f t="shared" si="347"/>
        <v>58266.828</v>
      </c>
      <c r="O497" s="1">
        <f t="shared" si="371"/>
        <v>17010</v>
      </c>
      <c r="P497" s="1">
        <v>2900</v>
      </c>
      <c r="Q497" s="1">
        <v>2400</v>
      </c>
      <c r="R497" s="11" t="s">
        <v>96</v>
      </c>
      <c r="S497" s="13">
        <v>4870</v>
      </c>
      <c r="T497" s="13">
        <v>4700</v>
      </c>
      <c r="U497" s="13">
        <v>2927</v>
      </c>
      <c r="V497" s="14">
        <f t="shared" si="374"/>
        <v>12497</v>
      </c>
      <c r="W497" s="13">
        <f>3932*2</f>
        <v>7864</v>
      </c>
      <c r="X497" s="13">
        <v>208</v>
      </c>
      <c r="Y497" s="13">
        <v>247</v>
      </c>
      <c r="Z497" s="13">
        <v>80</v>
      </c>
      <c r="AA497" s="11">
        <f t="shared" si="372"/>
        <v>14710</v>
      </c>
      <c r="AB497" s="12">
        <f t="shared" si="366"/>
        <v>3308.16</v>
      </c>
      <c r="AC497" s="18">
        <f t="shared" si="348"/>
        <v>27471.32</v>
      </c>
      <c r="AD497" s="17">
        <f t="shared" si="349"/>
        <v>28036.688</v>
      </c>
      <c r="AE497" s="17">
        <f t="shared" si="350"/>
        <v>28399.328</v>
      </c>
      <c r="AF497" s="19">
        <v>55</v>
      </c>
      <c r="AG497" s="13">
        <v>24</v>
      </c>
      <c r="AH497" s="13">
        <v>25</v>
      </c>
      <c r="AI497" s="13">
        <v>8</v>
      </c>
      <c r="AJ497" s="21">
        <v>50</v>
      </c>
      <c r="AK497" s="21">
        <v>4</v>
      </c>
      <c r="AL497" s="21">
        <v>2.5</v>
      </c>
      <c r="AM497" s="21">
        <v>4.2</v>
      </c>
      <c r="AN497" s="13">
        <v>3.4</v>
      </c>
      <c r="AO497" s="13">
        <v>5</v>
      </c>
      <c r="AP497" s="13">
        <v>35</v>
      </c>
      <c r="AQ497" s="11">
        <f t="shared" si="373"/>
        <v>14710</v>
      </c>
      <c r="AR497" s="13">
        <f t="shared" si="367"/>
        <v>928.008</v>
      </c>
      <c r="AS497" s="13">
        <f t="shared" si="368"/>
        <v>565.368</v>
      </c>
      <c r="AT497" s="1">
        <f t="shared" si="351"/>
        <v>90</v>
      </c>
      <c r="AU497" s="1">
        <f t="shared" si="352"/>
        <v>70</v>
      </c>
      <c r="AV497" s="1" t="str">
        <f t="shared" si="369"/>
        <v>195</v>
      </c>
      <c r="AW497" s="1">
        <f t="shared" si="353"/>
        <v>13650</v>
      </c>
      <c r="AX497" s="1">
        <f t="shared" si="354"/>
        <v>90</v>
      </c>
      <c r="AY497" s="1">
        <f t="shared" si="355"/>
        <v>69</v>
      </c>
      <c r="AZ497" s="1" t="str">
        <f t="shared" si="370"/>
        <v>227.5</v>
      </c>
      <c r="BA497" s="1">
        <f t="shared" si="356"/>
        <v>15697.5</v>
      </c>
      <c r="BB497" s="1">
        <f t="shared" si="357"/>
        <v>29347.5</v>
      </c>
      <c r="BC497" s="1">
        <f t="shared" si="358"/>
        <v>160</v>
      </c>
      <c r="BE497" s="1" t="str">
        <f t="shared" si="359"/>
        <v>520</v>
      </c>
      <c r="BI497" s="1">
        <f t="shared" si="360"/>
        <v>57338.82</v>
      </c>
      <c r="BJ497" s="1">
        <f t="shared" si="361"/>
        <v>57904.188</v>
      </c>
      <c r="BK497" s="1">
        <f t="shared" si="362"/>
        <v>58266.828</v>
      </c>
      <c r="BM497" s="1" t="e">
        <f>BI497*#REF!*BL497/1000</f>
        <v>#REF!</v>
      </c>
      <c r="BN497" s="1" t="e">
        <f>BJ497*#REF!*BL497/1000</f>
        <v>#REF!</v>
      </c>
      <c r="BO497" s="1" t="e">
        <f>BK497*#REF!*BL497/1000</f>
        <v>#REF!</v>
      </c>
      <c r="BR497" s="1">
        <f t="shared" si="363"/>
        <v>0</v>
      </c>
      <c r="BS497" s="1">
        <f t="shared" si="364"/>
        <v>0</v>
      </c>
      <c r="BT497" s="1">
        <f t="shared" si="365"/>
        <v>0</v>
      </c>
    </row>
  </sheetData>
  <autoFilter ref="A3:BT497">
    <extLst/>
  </autoFilter>
  <mergeCells count="71">
    <mergeCell ref="BL1:BO1"/>
    <mergeCell ref="BP1:BT1"/>
    <mergeCell ref="A2:R2"/>
    <mergeCell ref="BM2:BO2"/>
    <mergeCell ref="BR2:BT2"/>
    <mergeCell ref="C4:C8"/>
    <mergeCell ref="C9:C13"/>
    <mergeCell ref="C14:C18"/>
    <mergeCell ref="C19:C23"/>
    <mergeCell ref="C24:C28"/>
    <mergeCell ref="C29:C33"/>
    <mergeCell ref="C34:C38"/>
    <mergeCell ref="C39:C42"/>
    <mergeCell ref="C43:C46"/>
    <mergeCell ref="C47:C50"/>
    <mergeCell ref="C51:C54"/>
    <mergeCell ref="C55:C58"/>
    <mergeCell ref="C59:C63"/>
    <mergeCell ref="C64:C68"/>
    <mergeCell ref="C69:C73"/>
    <mergeCell ref="C74:C78"/>
    <mergeCell ref="C79:C83"/>
    <mergeCell ref="C84:C88"/>
    <mergeCell ref="C89:C93"/>
    <mergeCell ref="C94:C98"/>
    <mergeCell ref="C99:C105"/>
    <mergeCell ref="C106:C112"/>
    <mergeCell ref="C113:C119"/>
    <mergeCell ref="C120:C126"/>
    <mergeCell ref="C127:C133"/>
    <mergeCell ref="C134:C144"/>
    <mergeCell ref="C145:C155"/>
    <mergeCell ref="C156:C166"/>
    <mergeCell ref="C167:C177"/>
    <mergeCell ref="C178:C188"/>
    <mergeCell ref="C189:C199"/>
    <mergeCell ref="C200:C210"/>
    <mergeCell ref="C211:C221"/>
    <mergeCell ref="C222:C232"/>
    <mergeCell ref="C233:C243"/>
    <mergeCell ref="C244:C254"/>
    <mergeCell ref="C255:C265"/>
    <mergeCell ref="C266:C276"/>
    <mergeCell ref="C277:C287"/>
    <mergeCell ref="C288:C298"/>
    <mergeCell ref="C299:C309"/>
    <mergeCell ref="C310:C320"/>
    <mergeCell ref="C321:C331"/>
    <mergeCell ref="C332:C338"/>
    <mergeCell ref="C339:C345"/>
    <mergeCell ref="C346:C352"/>
    <mergeCell ref="C353:C359"/>
    <mergeCell ref="C360:C366"/>
    <mergeCell ref="C367:C373"/>
    <mergeCell ref="C374:C380"/>
    <mergeCell ref="C381:C387"/>
    <mergeCell ref="C388:C397"/>
    <mergeCell ref="C398:C407"/>
    <mergeCell ref="C408:C417"/>
    <mergeCell ref="C418:C427"/>
    <mergeCell ref="C428:C437"/>
    <mergeCell ref="C438:C447"/>
    <mergeCell ref="C448:C457"/>
    <mergeCell ref="C458:C467"/>
    <mergeCell ref="C468:C477"/>
    <mergeCell ref="C478:C487"/>
    <mergeCell ref="C488:C497"/>
    <mergeCell ref="AT1:BB2"/>
    <mergeCell ref="BC1:BH2"/>
    <mergeCell ref="BI1:BK2"/>
    <mergeCell ref="AF1:AS2"/>
  </mergeCells>
  <printOptions horizontalCentered="1"/>
  <pageMargins left="0.236111111111111" right="0.275" top="0.590277777777778" bottom="0.590277777777778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郝兵</cp:lastModifiedBy>
  <dcterms:created xsi:type="dcterms:W3CDTF">1996-12-17T01:32:00Z</dcterms:created>
  <cp:lastPrinted>2011-05-09T07:17:00Z</cp:lastPrinted>
  <dcterms:modified xsi:type="dcterms:W3CDTF">2020-12-18T02:53:30Z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